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 JJA 1417 NAM" sheetId="1" state="visible" r:id="rId2"/>
    <sheet name="BSR_JJA_1417_NAM_v10s Gulf" sheetId="2" state="visible" r:id="rId3"/>
    <sheet name="BSR_JJA_1417_NAM_v10s_Plains" sheetId="3" state="visible" r:id="rId4"/>
    <sheet name="DCC_JJA_1417_NAM_v10s Gulf" sheetId="4" state="visible" r:id="rId5"/>
    <sheet name="DCC_JJA_1417_NAM_v10s_Plains" sheetId="5" state="visible" r:id="rId6"/>
    <sheet name="DWC_JJA_1417_NAM_v10s Gulf" sheetId="6" state="visible" r:id="rId7"/>
    <sheet name="DWC_JJA_1417_NAM_v10s_Plains" sheetId="7" state="visible" r:id="rId8"/>
    <sheet name="WCC_JJA_1417_NAM_v10s Gulf" sheetId="8" state="visible" r:id="rId9"/>
    <sheet name="WCC_JJA_1417_NAM_v10s_Plains" sheetId="9" state="visible" r:id="rId10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<sst xmlns="http://schemas.openxmlformats.org/spreadsheetml/2006/main" count="466" uniqueCount="53">
  <si>
    <t xml:space="preserve">JJA</t>
  </si>
  <si>
    <t xml:space="preserve">BSR</t>
  </si>
  <si>
    <t xml:space="preserve">DCC</t>
  </si>
  <si>
    <t xml:space="preserve">DWC</t>
  </si>
  <si>
    <t xml:space="preserve">WCC</t>
  </si>
  <si>
    <r>
      <rPr>
        <b val="true"/>
        <sz val="10"/>
        <rFont val="Arial"/>
        <family val="2"/>
        <charset val="1"/>
      </rPr>
      <t xml:space="preserve">* % diff </t>
    </r>
    <r>
      <rPr>
        <sz val="10"/>
        <rFont val="Arial"/>
        <family val="2"/>
        <charset val="1"/>
      </rPr>
      <t xml:space="preserve">= (Plains-Gulf) )/Plains * 100</t>
    </r>
  </si>
  <si>
    <t xml:space="preserve">Gulf</t>
  </si>
  <si>
    <t xml:space="preserve">Plains</t>
  </si>
  <si>
    <t xml:space="preserve">% diff *</t>
  </si>
  <si>
    <t xml:space="preserve">cores/storm</t>
  </si>
  <si>
    <t xml:space="preserve">avg pixels/storm</t>
  </si>
  <si>
    <t xml:space="preserve">SF/(C+SF)</t>
  </si>
  <si>
    <t xml:space="preserve">C/(C+SF)</t>
  </si>
  <si>
    <t xml:space="preserve">C/SF</t>
  </si>
  <si>
    <t xml:space="preserve">SF/all</t>
  </si>
  <si>
    <t xml:space="preserve">C/all</t>
  </si>
  <si>
    <t xml:space="preserve">(C + SF)/all</t>
  </si>
  <si>
    <t xml:space="preserve">avg pixels/core</t>
  </si>
  <si>
    <t xml:space="preserve">Vrc/Vrs (storm)</t>
  </si>
  <si>
    <t xml:space="preserve"># cores </t>
  </si>
  <si>
    <t xml:space="preserve"># cores/km^2</t>
  </si>
  <si>
    <t xml:space="preserve">Gulf Region = 100-75W, 25-32.5N; use midlat and midlon to get area (2435 * 835) =  2,033,287 sq km</t>
  </si>
  <si>
    <t xml:space="preserve">Plains Region = 105W-90W, 35-55N; (1179 * 2226) = 2,624,981 sq km</t>
  </si>
  <si>
    <t xml:space="preserve">CORE</t>
  </si>
  <si>
    <t xml:space="preserve">STORM</t>
  </si>
  <si>
    <t xml:space="preserve">shape</t>
  </si>
  <si>
    <t xml:space="preserve">near surface rain</t>
  </si>
  <si>
    <t xml:space="preserve">orbit</t>
  </si>
  <si>
    <t xml:space="preserve">date</t>
  </si>
  <si>
    <t xml:space="preserve">time</t>
  </si>
  <si>
    <t xml:space="preserve">Core #</t>
  </si>
  <si>
    <t xml:space="preserve">lon</t>
  </si>
  <si>
    <t xml:space="preserve">lat</t>
  </si>
  <si>
    <t xml:space="preserve">area (km2)</t>
  </si>
  <si>
    <t xml:space="preserve">top ht (km)</t>
  </si>
  <si>
    <t xml:space="preserve">bot ht (km)</t>
  </si>
  <si>
    <t xml:space="preserve">dim_X (deg)</t>
  </si>
  <si>
    <t xml:space="preserve">dim_Y (deg)</t>
  </si>
  <si>
    <t xml:space="preserve">terr ht (m)</t>
  </si>
  <si>
    <t xml:space="preserve">O/L</t>
  </si>
  <si>
    <t xml:space="preserve">mean (mm/hr)</t>
  </si>
  <si>
    <t xml:space="preserve">stdev (mm/hr)</t>
  </si>
  <si>
    <t xml:space="preserve">max (mm/hr)</t>
  </si>
  <si>
    <t xml:space="preserve">min (mm/hr)</t>
  </si>
  <si>
    <t xml:space="preserve">pixels All</t>
  </si>
  <si>
    <t xml:space="preserve">pixels Stra</t>
  </si>
  <si>
    <t xml:space="preserve">pixels Conv</t>
  </si>
  <si>
    <t xml:space="preserve">Mean All  (mm/hr)</t>
  </si>
  <si>
    <t xml:space="preserve">Mean Stra (mm/hr)</t>
  </si>
  <si>
    <t xml:space="preserve">Mean Conv (mm/hr)</t>
  </si>
  <si>
    <t xml:space="preserve">vol All (10^6 kg/c)</t>
  </si>
  <si>
    <t xml:space="preserve">vol Stra (10^6 kg/c)</t>
  </si>
  <si>
    <t xml:space="preserve">vol Conv (10^6 kg/c)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</si>
</sst>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.00"/>
    <numFmt numFmtId="166" formatCode="0"/>
    <numFmt numFmtId="167" formatCode="000000"/>
    <numFmt numFmtId="168" formatCode="0.0000"/>
    <numFmt numFmtId="169" formatCode="0.0"/>
    <numFmt numFmtId="170" formatCode="0.000"/>
  </numFmts>
  <fonts count="5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9CFEC8"/>
        <bgColor rgb="FFCCFFFF"/>
      </patternFill>
    </fill>
    <fill>
      <patternFill patternType="solid">
        <fgColor rgb="FF99CCFF"/>
        <bgColor rgb="FFCCCC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CFEC8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Q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M14" activeCellId="0" sqref="M14"/>
    </sheetView>
  </sheetViews>
  <sheetFormatPr defaultRowHeight="12.8" outlineLevelRow="0" outlineLevelCol="0"/>
  <cols>
    <col collapsed="false" customWidth="true" hidden="false" outlineLevel="0" max="1" min="1" style="0" width="15.8"/>
    <col collapsed="false" customWidth="true" hidden="false" outlineLevel="0" max="13" min="2" style="0" width="7.8"/>
    <col collapsed="false" customWidth="false" hidden="false" outlineLevel="0" max="1025" min="14" style="0" width="11.52"/>
  </cols>
  <sheetData>
    <row r="2" s="3" customFormat="true" ht="12.8" hidden="false" customHeight="true" outlineLevel="0" collapsed="false">
      <c r="A2" s="1" t="s">
        <v>0</v>
      </c>
      <c r="B2" s="2" t="s">
        <v>1</v>
      </c>
      <c r="C2" s="2"/>
      <c r="D2" s="2"/>
      <c r="E2" s="1" t="s">
        <v>2</v>
      </c>
      <c r="F2" s="1"/>
      <c r="G2" s="1"/>
      <c r="H2" s="1" t="s">
        <v>3</v>
      </c>
      <c r="I2" s="1"/>
      <c r="J2" s="1"/>
      <c r="K2" s="1" t="s">
        <v>4</v>
      </c>
      <c r="L2" s="1"/>
      <c r="M2" s="1"/>
      <c r="O2" s="4" t="s">
        <v>5</v>
      </c>
      <c r="P2" s="4"/>
      <c r="Q2" s="4"/>
    </row>
    <row r="3" s="7" customFormat="true" ht="12.8" hidden="false" customHeight="false" outlineLevel="0" collapsed="false">
      <c r="A3" s="1"/>
      <c r="B3" s="5" t="s">
        <v>6</v>
      </c>
      <c r="C3" s="5" t="s">
        <v>7</v>
      </c>
      <c r="D3" s="5" t="s">
        <v>8</v>
      </c>
      <c r="E3" s="6" t="s">
        <v>6</v>
      </c>
      <c r="F3" s="6" t="s">
        <v>7</v>
      </c>
      <c r="G3" s="6" t="s">
        <v>8</v>
      </c>
      <c r="H3" s="5" t="s">
        <v>6</v>
      </c>
      <c r="I3" s="5" t="s">
        <v>7</v>
      </c>
      <c r="J3" s="5" t="s">
        <v>8</v>
      </c>
      <c r="K3" s="6" t="s">
        <v>6</v>
      </c>
      <c r="L3" s="6" t="s">
        <v>7</v>
      </c>
      <c r="M3" s="6" t="s">
        <v>8</v>
      </c>
    </row>
    <row r="4" customFormat="false" ht="12.8" hidden="false" customHeight="false" outlineLevel="0" collapsed="false">
      <c r="A4" s="8" t="s">
        <v>9</v>
      </c>
      <c r="B4" s="9" t="n">
        <f aca="false">COUNT('BSR_JJA_1417_NAM_v10s Gulf'!R4:R7)/COUNT('BSR_JJA_1417_NAM_v10s Gulf'!AN4:AN7)</f>
        <v>1</v>
      </c>
      <c r="C4" s="9" t="n">
        <f aca="false">COUNT(BSR_JJA_1417_NAM_v10s_Plains!R4:R4)/COUNT(BSR_JJA_1417_NAM_v10s_Plains!AN4:AN4)</f>
        <v>1</v>
      </c>
      <c r="D4" s="9" t="n">
        <f aca="false">(C4-B4)/C4*100</f>
        <v>0</v>
      </c>
      <c r="E4" s="10" t="n">
        <f aca="false">COUNT('DCC_JJA_1417_NAM_v10s Gulf'!R4:R5)/COUNT('DCC_JJA_1417_NAM_v10s Gulf'!AN4:AN5)</f>
        <v>1</v>
      </c>
      <c r="F4" s="10" t="n">
        <f aca="false">COUNT(DCC_JJA_1417_NAM_v10s_Plains!R4:R5)/COUNT(DCC_JJA_1417_NAM_v10s_Plains!AN4:AN5)</f>
        <v>1</v>
      </c>
      <c r="G4" s="10" t="n">
        <f aca="false">(F4-E4)/F4*100</f>
        <v>0</v>
      </c>
      <c r="H4" s="9" t="n">
        <f aca="false">COUNT('DWC_JJA_1417_NAM_v10s Gulf'!R4:R6)/COUNT('DWC_JJA_1417_NAM_v10s Gulf'!AN4:AN6)</f>
        <v>1</v>
      </c>
      <c r="I4" s="9" t="n">
        <f aca="false">COUNT(DWC_JJA_1417_NAM_v10s_Plains!R4:R5)/COUNT(DWC_JJA_1417_NAM_v10s_Plains!AN4:AN5)</f>
        <v>1</v>
      </c>
      <c r="J4" s="9" t="n">
        <f aca="false">(I4-H4)/I4*100</f>
        <v>0</v>
      </c>
      <c r="K4" s="10" t="n">
        <f aca="false">COUNT('WCC_JJA_1417_NAM_v10s Gulf'!R4:R12)/COUNT('WCC_JJA_1417_NAM_v10s Gulf'!AN4:AN12)</f>
        <v>1</v>
      </c>
      <c r="L4" s="10" t="n">
        <f aca="false">COUNT(WCC_JJA_1417_NAM_v10s_Plains!R4:R16)/COUNT(WCC_JJA_1417_NAM_v10s_Plains!AN4:AN16)</f>
        <v>1.44444444444444</v>
      </c>
      <c r="M4" s="10" t="n">
        <f aca="false">(L4-K4)/L4*100</f>
        <v>30.7692307692308</v>
      </c>
    </row>
    <row r="5" customFormat="false" ht="12.8" hidden="false" customHeight="false" outlineLevel="0" collapsed="false">
      <c r="A5" s="8" t="s">
        <v>10</v>
      </c>
      <c r="B5" s="11" t="n">
        <f aca="false">AVERAGE('BSR_JJA_1417_NAM_v10s Gulf'!AN4:AN7)</f>
        <v>3902.75</v>
      </c>
      <c r="C5" s="11" t="n">
        <f aca="false">AVERAGE(BSR_JJA_1417_NAM_v10s_Plains!AN4:AN4)</f>
        <v>2972</v>
      </c>
      <c r="D5" s="9" t="n">
        <f aca="false">(C5-B5)/C5*100</f>
        <v>-31.3172947510094</v>
      </c>
      <c r="E5" s="12" t="n">
        <f aca="false">AVERAGE('DCC_JJA_1417_NAM_v10s Gulf'!AN4:AN5)</f>
        <v>463</v>
      </c>
      <c r="F5" s="12" t="n">
        <f aca="false">AVERAGE(DCC_JJA_1417_NAM_v10s_Plains!AN4:AN5)</f>
        <v>267</v>
      </c>
      <c r="G5" s="10" t="n">
        <f aca="false">(F5-E5)/F5*100</f>
        <v>-73.4082397003745</v>
      </c>
      <c r="H5" s="11" t="n">
        <f aca="false">AVERAGE('DWC_JJA_1417_NAM_v10s Gulf'!AN4:AN6)</f>
        <v>2262.66666666667</v>
      </c>
      <c r="I5" s="11" t="n">
        <f aca="false">AVERAGE(DWC_JJA_1417_NAM_v10s_Plains!AN4:AN5)</f>
        <v>4069</v>
      </c>
      <c r="J5" s="9" t="n">
        <f aca="false">(I5-H5)/I5*100</f>
        <v>44.3925616449578</v>
      </c>
      <c r="K5" s="12" t="n">
        <f aca="false">AVERAGE('WCC_JJA_1417_NAM_v10s Gulf'!AN4:AN12)</f>
        <v>2955.55555555556</v>
      </c>
      <c r="L5" s="12" t="n">
        <f aca="false">AVERAGE(WCC_JJA_1417_NAM_v10s_Plains!AN4:AN16)</f>
        <v>2569.11111111111</v>
      </c>
      <c r="M5" s="10" t="n">
        <f aca="false">(L5-K5)/L5*100</f>
        <v>-15.0419513882882</v>
      </c>
    </row>
    <row r="6" customFormat="false" ht="12.8" hidden="false" customHeight="false" outlineLevel="0" collapsed="false">
      <c r="A6" s="8" t="s">
        <v>11</v>
      </c>
      <c r="B6" s="9" t="n">
        <f aca="false">'BSR_JJA_1417_NAM_v10s Gulf'!AO9/('BSR_JJA_1417_NAM_v10s Gulf'!AO9+'BSR_JJA_1417_NAM_v10s Gulf'!AP9)*100</f>
        <v>87.3038624019312</v>
      </c>
      <c r="C6" s="9" t="n">
        <f aca="false">BSR_JJA_1417_NAM_v10s_Plains!AO6/(BSR_JJA_1417_NAM_v10s_Plains!AO6+BSR_JJA_1417_NAM_v10s_Plains!AP6)*100</f>
        <v>95.6686930091185</v>
      </c>
      <c r="D6" s="9" t="n">
        <f aca="false">(C6-B6)/C6*100</f>
        <v>8.74354017399408</v>
      </c>
      <c r="E6" s="10" t="n">
        <f aca="false">'DCC_JJA_1417_NAM_v10s Gulf'!AO7/('DCC_JJA_1417_NAM_v10s Gulf'!AO7+'DCC_JJA_1417_NAM_v10s Gulf'!AP7)*100</f>
        <v>51.1290322580645</v>
      </c>
      <c r="F6" s="10" t="n">
        <f aca="false">DCC_JJA_1417_NAM_v10s_Plains!AO7/(DCC_JJA_1417_NAM_v10s_Plains!AO7+DCC_JJA_1417_NAM_v10s_Plains!AP7)*100</f>
        <v>54.6341463414634</v>
      </c>
      <c r="G6" s="10" t="n">
        <f aca="false">(F6-E6)/F6*100</f>
        <v>6.41561059907836</v>
      </c>
      <c r="H6" s="9" t="n">
        <f aca="false">'DWC_JJA_1417_NAM_v10s Gulf'!AO8/('DWC_JJA_1417_NAM_v10s Gulf'!AO8+'DWC_JJA_1417_NAM_v10s Gulf'!AP8)*100</f>
        <v>83.6762422360249</v>
      </c>
      <c r="I6" s="9" t="n">
        <f aca="false">DWC_JJA_1417_NAM_v10s_Plains!AO7/(DWC_JJA_1417_NAM_v10s_Plains!AO7+DWC_JJA_1417_NAM_v10s_Plains!AP7)*100</f>
        <v>65.0314210419623</v>
      </c>
      <c r="J6" s="9" t="n">
        <f aca="false">(I6-H6)/I6*100</f>
        <v>-28.6704809695482</v>
      </c>
      <c r="K6" s="10" t="n">
        <f aca="false">'WCC_JJA_1417_NAM_v10s Gulf'!AO14/('WCC_JJA_1417_NAM_v10s Gulf'!AO14+'WCC_JJA_1417_NAM_v10s Gulf'!AP14)*100</f>
        <v>81.9247048340388</v>
      </c>
      <c r="L6" s="10" t="n">
        <f aca="false">WCC_JJA_1417_NAM_v10s_Plains!AO18/(WCC_JJA_1417_NAM_v10s_Plains!AO18+WCC_JJA_1417_NAM_v10s_Plains!AP18)*100</f>
        <v>71.377296508091</v>
      </c>
      <c r="M6" s="10" t="n">
        <f aca="false">(L6-K6)/L6*100</f>
        <v>-14.7769792944626</v>
      </c>
    </row>
    <row r="7" customFormat="false" ht="12.8" hidden="false" customHeight="false" outlineLevel="0" collapsed="false">
      <c r="A7" s="8" t="s">
        <v>12</v>
      </c>
      <c r="B7" s="9" t="n">
        <f aca="false">'BSR_JJA_1417_NAM_v10s Gulf'!AP9/('BSR_JJA_1417_NAM_v10s Gulf'!AO9+'BSR_JJA_1417_NAM_v10s Gulf'!AP9)*100</f>
        <v>12.6961375980688</v>
      </c>
      <c r="C7" s="9" t="n">
        <f aca="false">BSR_JJA_1417_NAM_v10s_Plains!AP6/(BSR_JJA_1417_NAM_v10s_Plains!AO6+BSR_JJA_1417_NAM_v10s_Plains!AP6)*100</f>
        <v>4.33130699088146</v>
      </c>
      <c r="D7" s="9" t="n">
        <f aca="false">(C7-B7)/C7*100</f>
        <v>-193.124861036115</v>
      </c>
      <c r="E7" s="10" t="n">
        <f aca="false">'DCC_JJA_1417_NAM_v10s Gulf'!AP7/('DCC_JJA_1417_NAM_v10s Gulf'!AO7+'DCC_JJA_1417_NAM_v10s Gulf'!AP7)*100</f>
        <v>48.8709677419355</v>
      </c>
      <c r="F7" s="10" t="n">
        <f aca="false">DCC_JJA_1417_NAM_v10s_Plains!AP7/(DCC_JJA_1417_NAM_v10s_Plains!AO7+DCC_JJA_1417_NAM_v10s_Plains!AP7)*100</f>
        <v>45.3658536585366</v>
      </c>
      <c r="G7" s="10" t="n">
        <f aca="false">(F7-E7)/F7*100</f>
        <v>-7.72632674297606</v>
      </c>
      <c r="H7" s="9" t="n">
        <f aca="false">'DWC_JJA_1417_NAM_v10s Gulf'!AP8/('DWC_JJA_1417_NAM_v10s Gulf'!AO8+'DWC_JJA_1417_NAM_v10s Gulf'!AP8)*100</f>
        <v>16.3237577639752</v>
      </c>
      <c r="I7" s="9" t="n">
        <f aca="false">DWC_JJA_1417_NAM_v10s_Plains!AP7/(DWC_JJA_1417_NAM_v10s_Plains!AO7+DWC_JJA_1417_NAM_v10s_Plains!AP7)*100</f>
        <v>34.9685789580377</v>
      </c>
      <c r="J7" s="9" t="n">
        <f aca="false">(I7-H7)/I7*100</f>
        <v>53.3187843190206</v>
      </c>
      <c r="K7" s="10" t="n">
        <f aca="false">'WCC_JJA_1417_NAM_v10s Gulf'!AP14/('WCC_JJA_1417_NAM_v10s Gulf'!AO14+'WCC_JJA_1417_NAM_v10s Gulf'!AP14)*100</f>
        <v>18.0752951659612</v>
      </c>
      <c r="L7" s="10" t="n">
        <f aca="false">WCC_JJA_1417_NAM_v10s_Plains!AP18/(WCC_JJA_1417_NAM_v10s_Plains!AO18+WCC_JJA_1417_NAM_v10s_Plains!AP18)*100</f>
        <v>28.622703491909</v>
      </c>
      <c r="M7" s="10" t="n">
        <f aca="false">(L7-K7)/L7*100</f>
        <v>36.849797675224</v>
      </c>
    </row>
    <row r="8" customFormat="false" ht="12.8" hidden="false" customHeight="false" outlineLevel="0" collapsed="false">
      <c r="A8" s="8" t="s">
        <v>13</v>
      </c>
      <c r="B8" s="9" t="n">
        <f aca="false">'BSR_JJA_1417_NAM_v10s Gulf'!AP9/'BSR_JJA_1417_NAM_v10s Gulf'!AO9*100</f>
        <v>14.5424695411734</v>
      </c>
      <c r="C8" s="9" t="n">
        <f aca="false">BSR_JJA_1417_NAM_v10s_Plains!AP6/BSR_JJA_1417_NAM_v10s_Plains!AO6*100</f>
        <v>4.527402700556</v>
      </c>
      <c r="D8" s="9" t="n">
        <f aca="false">(C8-B8)/C8*100</f>
        <v>-221.209985128725</v>
      </c>
      <c r="E8" s="10" t="n">
        <f aca="false">'DCC_JJA_1417_NAM_v10s Gulf'!AP7/'DCC_JJA_1417_NAM_v10s Gulf'!AO7*100</f>
        <v>95.5835962145111</v>
      </c>
      <c r="F8" s="10" t="n">
        <f aca="false">DCC_JJA_1417_NAM_v10s_Plains!AP7/DCC_JJA_1417_NAM_v10s_Plains!AO7*100</f>
        <v>83.0357142857143</v>
      </c>
      <c r="G8" s="10" t="n">
        <f aca="false">(F8-E8)/F8*100</f>
        <v>-15.1114276991961</v>
      </c>
      <c r="H8" s="9" t="n">
        <f aca="false">'DWC_JJA_1417_NAM_v10s Gulf'!AP8/'DWC_JJA_1417_NAM_v10s Gulf'!AO8*100</f>
        <v>19.5082347483183</v>
      </c>
      <c r="I8" s="9" t="n">
        <f aca="false">DWC_JJA_1417_NAM_v10s_Plains!AP7/DWC_JJA_1417_NAM_v10s_Plains!AO7*100</f>
        <v>53.7718204488778</v>
      </c>
      <c r="J8" s="9" t="n">
        <f aca="false">(I8-H8)/I8*100</f>
        <v>63.7203379289246</v>
      </c>
      <c r="K8" s="10" t="n">
        <f aca="false">'WCC_JJA_1417_NAM_v10s Gulf'!AP14/'WCC_JJA_1417_NAM_v10s Gulf'!AO14*100</f>
        <v>22.0633021535784</v>
      </c>
      <c r="L8" s="10" t="n">
        <f aca="false">WCC_JJA_1417_NAM_v10s_Plains!AP18/WCC_JJA_1417_NAM_v10s_Plains!AO18*100</f>
        <v>40.10057103895</v>
      </c>
      <c r="M8" s="10" t="n">
        <f aca="false">(L8-K8)/L8*100</f>
        <v>44.9800798792911</v>
      </c>
    </row>
    <row r="9" customFormat="false" ht="12.8" hidden="false" customHeight="false" outlineLevel="0" collapsed="false">
      <c r="A9" s="8" t="s">
        <v>14</v>
      </c>
      <c r="B9" s="9" t="n">
        <f aca="false">'BSR_JJA_1417_NAM_v10s Gulf'!AO9/'BSR_JJA_1417_NAM_v10s Gulf'!AN9*100</f>
        <v>74.1336237268593</v>
      </c>
      <c r="C9" s="9" t="n">
        <f aca="false">BSR_JJA_1417_NAM_v10s_Plains!AO6/BSR_JJA_1417_NAM_v10s_Plains!AN6*100</f>
        <v>84.7240915208614</v>
      </c>
      <c r="D9" s="9" t="n">
        <f aca="false">(C9-B9)/C9*100</f>
        <v>12.4999484844219</v>
      </c>
      <c r="E9" s="10" t="n">
        <f aca="false">'DCC_JJA_1417_NAM_v10s Gulf'!AO7/'DCC_JJA_1417_NAM_v10s Gulf'!AN7*100</f>
        <v>34.2332613390929</v>
      </c>
      <c r="F9" s="10" t="n">
        <f aca="false">DCC_JJA_1417_NAM_v10s_Plains!AO7/DCC_JJA_1417_NAM_v10s_Plains!AN7*100</f>
        <v>20.9737827715356</v>
      </c>
      <c r="G9" s="10" t="n">
        <f aca="false">(F9-E9)/F9*100</f>
        <v>-63.2192995988893</v>
      </c>
      <c r="H9" s="9" t="n">
        <f aca="false">'DWC_JJA_1417_NAM_v10s Gulf'!AO8/'DWC_JJA_1417_NAM_v10s Gulf'!AN8*100</f>
        <v>63.5091337654685</v>
      </c>
      <c r="I9" s="9" t="n">
        <f aca="false">DWC_JJA_1417_NAM_v10s_Plains!AO7/DWC_JJA_1417_NAM_v10s_Plains!AN7*100</f>
        <v>39.4200049152126</v>
      </c>
      <c r="J9" s="9" t="n">
        <f aca="false">(I9-H9)/I9*100</f>
        <v>-61.1088935733736</v>
      </c>
      <c r="K9" s="10" t="n">
        <f aca="false">'WCC_JJA_1417_NAM_v10s Gulf'!AO14/'WCC_JJA_1417_NAM_v10s Gulf'!AN14*100</f>
        <v>69.1278195488722</v>
      </c>
      <c r="L9" s="10" t="n">
        <f aca="false">WCC_JJA_1417_NAM_v10s_Plains!AO18/WCC_JJA_1417_NAM_v10s_Plains!AN18*100</f>
        <v>50.7438802871724</v>
      </c>
      <c r="M9" s="10" t="n">
        <f aca="false">(L9-K9)/L9*100</f>
        <v>-36.2288795371194</v>
      </c>
    </row>
    <row r="10" customFormat="false" ht="12.8" hidden="false" customHeight="false" outlineLevel="0" collapsed="false">
      <c r="A10" s="8" t="s">
        <v>15</v>
      </c>
      <c r="B10" s="9" t="n">
        <f aca="false">'BSR_JJA_1417_NAM_v10s Gulf'!AP9/'BSR_JJA_1417_NAM_v10s Gulf'!AN9*100</f>
        <v>10.7808596502466</v>
      </c>
      <c r="C10" s="9" t="n">
        <f aca="false">BSR_JJA_1417_NAM_v10s_Plains!AP6/BSR_JJA_1417_NAM_v10s_Plains!AN6*100</f>
        <v>3.83580080753701</v>
      </c>
      <c r="D10" s="9" t="n">
        <f aca="false">(C10-B10)/C10*100</f>
        <v>-181.058902460815</v>
      </c>
      <c r="E10" s="10" t="n">
        <f aca="false">'DCC_JJA_1417_NAM_v10s Gulf'!AP7/'DCC_JJA_1417_NAM_v10s Gulf'!AN7*100</f>
        <v>32.7213822894168</v>
      </c>
      <c r="F10" s="10" t="n">
        <f aca="false">DCC_JJA_1417_NAM_v10s_Plains!AP7/DCC_JJA_1417_NAM_v10s_Plains!AN7*100</f>
        <v>17.4157303370787</v>
      </c>
      <c r="G10" s="10" t="n">
        <f aca="false">(F10-E10)/F10*100</f>
        <v>-87.8840660489096</v>
      </c>
      <c r="H10" s="9" t="n">
        <f aca="false">'DWC_JJA_1417_NAM_v10s Gulf'!AP8/'DWC_JJA_1417_NAM_v10s Gulf'!AN8*100</f>
        <v>12.389510901591</v>
      </c>
      <c r="I10" s="9" t="n">
        <f aca="false">DWC_JJA_1417_NAM_v10s_Plains!AP7/DWC_JJA_1417_NAM_v10s_Plains!AN7*100</f>
        <v>21.1968542639469</v>
      </c>
      <c r="J10" s="9" t="n">
        <f aca="false">(I10-H10)/I10*100</f>
        <v>41.5502378451316</v>
      </c>
      <c r="K10" s="10" t="n">
        <f aca="false">'WCC_JJA_1417_NAM_v10s Gulf'!AP14/'WCC_JJA_1417_NAM_v10s Gulf'!AN14*100</f>
        <v>15.2518796992481</v>
      </c>
      <c r="L10" s="10" t="n">
        <f aca="false">WCC_JJA_1417_NAM_v10s_Plains!AP18/WCC_JJA_1417_NAM_v10s_Plains!AN18*100</f>
        <v>20.3485857624773</v>
      </c>
      <c r="M10" s="10" t="n">
        <f aca="false">(L10-K10)/L10*100</f>
        <v>25.0469792973401</v>
      </c>
    </row>
    <row r="11" customFormat="false" ht="12.8" hidden="false" customHeight="false" outlineLevel="0" collapsed="false">
      <c r="A11" s="8" t="s">
        <v>16</v>
      </c>
      <c r="B11" s="9" t="n">
        <f aca="false">SUM(B9:B10)</f>
        <v>84.9144833771059</v>
      </c>
      <c r="C11" s="9" t="n">
        <f aca="false">SUM(C9:C10)</f>
        <v>88.5598923283984</v>
      </c>
      <c r="D11" s="9" t="n">
        <f aca="false">(C11-B11)/C11*100</f>
        <v>4.11632044196098</v>
      </c>
      <c r="E11" s="10" t="n">
        <f aca="false">SUM(E9:E10)</f>
        <v>66.9546436285097</v>
      </c>
      <c r="F11" s="10" t="n">
        <f aca="false">SUM(F9:F10)</f>
        <v>38.3895131086142</v>
      </c>
      <c r="G11" s="10" t="n">
        <f aca="false">(F11-E11)/F11*100</f>
        <v>-74.4086814518253</v>
      </c>
      <c r="H11" s="9" t="n">
        <f aca="false">SUM(H9:H10)</f>
        <v>75.8986446670595</v>
      </c>
      <c r="I11" s="9" t="n">
        <f aca="false">SUM(I9:I10)</f>
        <v>60.6168591791595</v>
      </c>
      <c r="J11" s="9" t="n">
        <f aca="false">(I11-H11)/I11*100</f>
        <v>-25.2104541456579</v>
      </c>
      <c r="K11" s="10" t="n">
        <f aca="false">SUM(K9:K10)</f>
        <v>84.3796992481203</v>
      </c>
      <c r="L11" s="10" t="n">
        <f aca="false">SUM(L9:L10)</f>
        <v>71.0924660496497</v>
      </c>
      <c r="M11" s="10" t="n">
        <f aca="false">(L11-K11)/L11*100</f>
        <v>-18.6900721508114</v>
      </c>
    </row>
    <row r="12" customFormat="false" ht="12.8" hidden="false" customHeight="false" outlineLevel="0" collapsed="false">
      <c r="A12" s="8" t="s">
        <v>17</v>
      </c>
      <c r="B12" s="11" t="n">
        <f aca="false">'BSR_JJA_1417_NAM_v10s Gulf'!R9</f>
        <v>2393.5</v>
      </c>
      <c r="C12" s="11" t="n">
        <f aca="false">BSR_JJA_1417_NAM_v10s_Plains!R6</f>
        <v>2394</v>
      </c>
      <c r="D12" s="9" t="n">
        <f aca="false">(C12-B12)/C12*100</f>
        <v>0.0208855472013367</v>
      </c>
      <c r="E12" s="12" t="n">
        <f aca="false">'DCC_JJA_1417_NAM_v10s Gulf'!R7</f>
        <v>19</v>
      </c>
      <c r="F12" s="12" t="n">
        <f aca="false">DCC_JJA_1417_NAM_v10s_Plains!R7</f>
        <v>14</v>
      </c>
      <c r="G12" s="10" t="n">
        <f aca="false">(F12-E12)/F12*100</f>
        <v>-35.7142857142857</v>
      </c>
      <c r="H12" s="11" t="n">
        <f aca="false">'DWC_JJA_1417_NAM_v10s Gulf'!R8</f>
        <v>56.6666666666667</v>
      </c>
      <c r="I12" s="11" t="n">
        <f aca="false">DWC_JJA_1417_NAM_v10s_Plains!R7</f>
        <v>416</v>
      </c>
      <c r="J12" s="9" t="n">
        <f aca="false">(I12-H12)/I12*100</f>
        <v>86.3782051282051</v>
      </c>
      <c r="K12" s="12" t="n">
        <f aca="false">'WCC_JJA_1417_NAM_v10s Gulf'!R14</f>
        <v>60.4444444444444</v>
      </c>
      <c r="L12" s="12" t="n">
        <f aca="false">WCC_JJA_1417_NAM_v10s_Plains!R18</f>
        <v>83.6923076923077</v>
      </c>
      <c r="M12" s="10" t="n">
        <f aca="false">(L12-K12)/L12*100</f>
        <v>27.7777777777778</v>
      </c>
    </row>
    <row r="13" customFormat="false" ht="12.8" hidden="false" customHeight="false" outlineLevel="0" collapsed="false">
      <c r="A13" s="8" t="s">
        <v>18</v>
      </c>
      <c r="B13" s="9" t="n">
        <f aca="false">'BSR_JJA_1417_NAM_v10s Gulf'!AV9/'BSR_JJA_1417_NAM_v10s Gulf'!AU9</f>
        <v>0.566186080693496</v>
      </c>
      <c r="C13" s="9" t="n">
        <f aca="false">BSR_JJA_1417_NAM_v10s_Plains!AV6/BSR_JJA_1417_NAM_v10s_Plains!AU6</f>
        <v>0.103828242400797</v>
      </c>
      <c r="D13" s="9" t="n">
        <f aca="false">(C13-B13)/C13*100</f>
        <v>-445.310281289272</v>
      </c>
      <c r="E13" s="10" t="n">
        <f aca="false">'DCC_JJA_1417_NAM_v10s Gulf'!AV7/'DCC_JJA_1417_NAM_v10s Gulf'!AU7</f>
        <v>5.87964348448377</v>
      </c>
      <c r="F13" s="10" t="n">
        <f aca="false">DCC_JJA_1417_NAM_v10s_Plains!AV7/DCC_JJA_1417_NAM_v10s_Plains!AU7</f>
        <v>4.40612725844462</v>
      </c>
      <c r="G13" s="10" t="n">
        <f aca="false">(F13-E13)/F13*100</f>
        <v>-33.4424345827748</v>
      </c>
      <c r="H13" s="9" t="n">
        <f aca="false">'DWC_JJA_1417_NAM_v10s Gulf'!AV8/'DWC_JJA_1417_NAM_v10s Gulf'!AU8</f>
        <v>1.03577724221692</v>
      </c>
      <c r="I13" s="9" t="n">
        <f aca="false">DWC_JJA_1417_NAM_v10s_Plains!AV7/DWC_JJA_1417_NAM_v10s_Plains!AU7</f>
        <v>3.15249219937595</v>
      </c>
      <c r="J13" s="9" t="n">
        <f aca="false">(I13-H13)/I13*100</f>
        <v>67.1441774726055</v>
      </c>
      <c r="K13" s="10" t="n">
        <f aca="false">'WCC_JJA_1417_NAM_v10s Gulf'!AV14/'WCC_JJA_1417_NAM_v10s Gulf'!AU14</f>
        <v>0.864109396040516</v>
      </c>
      <c r="L13" s="10" t="n">
        <f aca="false">WCC_JJA_1417_NAM_v10s_Plains!AV18/WCC_JJA_1417_NAM_v10s_Plains!AU18</f>
        <v>1.35162401544103</v>
      </c>
      <c r="M13" s="10" t="n">
        <f aca="false">(L13-K13)/L13*100</f>
        <v>36.0688041815711</v>
      </c>
    </row>
    <row r="14" customFormat="false" ht="12.8" hidden="false" customHeight="false" outlineLevel="0" collapsed="false">
      <c r="A14" s="13" t="s">
        <v>19</v>
      </c>
      <c r="B14" s="14" t="n">
        <v>4</v>
      </c>
      <c r="C14" s="14" t="n">
        <v>1</v>
      </c>
      <c r="D14" s="9" t="n">
        <f aca="false">(C14-B14)/C14*100</f>
        <v>-300</v>
      </c>
      <c r="E14" s="15" t="n">
        <v>2</v>
      </c>
      <c r="F14" s="15" t="n">
        <v>2</v>
      </c>
      <c r="G14" s="10" t="n">
        <f aca="false">(F14-E14)/F14*100</f>
        <v>0</v>
      </c>
      <c r="H14" s="14" t="n">
        <v>3</v>
      </c>
      <c r="I14" s="14" t="n">
        <v>2</v>
      </c>
      <c r="J14" s="9" t="n">
        <f aca="false">(I14-H14)/I14*100</f>
        <v>-50</v>
      </c>
      <c r="K14" s="15" t="n">
        <v>9</v>
      </c>
      <c r="L14" s="15" t="n">
        <v>5</v>
      </c>
      <c r="M14" s="10" t="n">
        <f aca="false">(L14-K14)/L14*100</f>
        <v>-80</v>
      </c>
    </row>
    <row r="15" customFormat="false" ht="12.8" hidden="false" customHeight="false" outlineLevel="0" collapsed="false">
      <c r="A15" s="13" t="s">
        <v>20</v>
      </c>
      <c r="B15" s="14" t="n">
        <f aca="false">B14/A22</f>
        <v>1.96725794243508E-006</v>
      </c>
      <c r="C15" s="14" t="n">
        <f aca="false">C14/A23</f>
        <v>3.80955138341954E-007</v>
      </c>
      <c r="D15" s="9" t="n">
        <f aca="false">(C15-B15)/C15*100</f>
        <v>-416.401472099118</v>
      </c>
      <c r="E15" s="15" t="n">
        <f aca="false">E14/A22</f>
        <v>9.83628971217541E-007</v>
      </c>
      <c r="F15" s="15" t="n">
        <f aca="false">F14/A23</f>
        <v>7.61910276683907E-007</v>
      </c>
      <c r="G15" s="10" t="n">
        <f aca="false">(F15-E15)/F15*100</f>
        <v>-29.1003680247796</v>
      </c>
      <c r="H15" s="14" t="n">
        <f aca="false">H14/A22</f>
        <v>1.47544345682631E-006</v>
      </c>
      <c r="I15" s="14" t="n">
        <f aca="false">I14/A23</f>
        <v>7.61910276683907E-007</v>
      </c>
      <c r="J15" s="9" t="n">
        <f aca="false">(I15-H15)/I15*100</f>
        <v>-93.6505520371694</v>
      </c>
      <c r="K15" s="15" t="n">
        <f aca="false">K14/A22</f>
        <v>4.42633037047893E-006</v>
      </c>
      <c r="L15" s="15" t="n">
        <f aca="false">L14/A23</f>
        <v>1.90477569170977E-006</v>
      </c>
      <c r="M15" s="10" t="n">
        <f aca="false">(L15-K15)/L15*100</f>
        <v>-132.380662444603</v>
      </c>
    </row>
    <row r="18" customFormat="false" ht="12.8" hidden="false" customHeight="false" outlineLevel="0" collapsed="false">
      <c r="A18" s="16" t="s">
        <v>21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</row>
    <row r="19" customFormat="false" ht="12.8" hidden="false" customHeight="false" outlineLevel="0" collapsed="false">
      <c r="H19" s="17"/>
    </row>
    <row r="20" customFormat="false" ht="12.8" hidden="false" customHeight="false" outlineLevel="0" collapsed="false">
      <c r="A20" s="16" t="s">
        <v>22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</row>
    <row r="21" customFormat="false" ht="12.8" hidden="false" customHeight="false" outlineLevel="0" collapsed="false">
      <c r="D21" s="18"/>
      <c r="E21" s="19"/>
      <c r="F21" s="19"/>
      <c r="G21" s="19"/>
      <c r="H21" s="19"/>
    </row>
    <row r="22" customFormat="false" ht="12.8" hidden="false" customHeight="false" outlineLevel="0" collapsed="false">
      <c r="A22" s="0" t="n">
        <v>2033287</v>
      </c>
      <c r="B22" s="0" t="s">
        <v>6</v>
      </c>
      <c r="D22" s="18"/>
      <c r="E22" s="19"/>
      <c r="F22" s="19"/>
      <c r="G22" s="19"/>
      <c r="H22" s="19"/>
    </row>
    <row r="23" customFormat="false" ht="12.8" hidden="false" customHeight="false" outlineLevel="0" collapsed="false">
      <c r="A23" s="0" t="n">
        <v>2624981</v>
      </c>
      <c r="B23" s="0" t="s">
        <v>7</v>
      </c>
    </row>
  </sheetData>
  <mergeCells count="8">
    <mergeCell ref="A2:A3"/>
    <mergeCell ref="B2:C2"/>
    <mergeCell ref="E2:F2"/>
    <mergeCell ref="H2:I2"/>
    <mergeCell ref="K2:L2"/>
    <mergeCell ref="O2:Q2"/>
    <mergeCell ref="A18:M18"/>
    <mergeCell ref="A20:M20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B11" activeCellId="0" sqref="B11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1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19"/>
    <col collapsed="false" customWidth="true" hidden="false" outlineLevel="0" max="23" min="22" style="22" width="7.47"/>
    <col collapsed="false" customWidth="true" hidden="false" outlineLevel="0" max="24" min="24" style="22" width="6.77"/>
    <col collapsed="false" customWidth="true" hidden="false" outlineLevel="0" max="25" min="25" style="22" width="7.61"/>
    <col collapsed="false" customWidth="true" hidden="false" outlineLevel="0" max="26" min="26" style="22" width="7.47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8" min="36" style="21" width="7.13"/>
    <col collapsed="false" customWidth="true" hidden="false" outlineLevel="0" max="39" min="39" style="23" width="7.13"/>
    <col collapsed="false" customWidth="true" hidden="false" outlineLevel="0" max="42" min="40" style="0" width="5.83"/>
    <col collapsed="false" customWidth="true" hidden="false" outlineLevel="0" max="43" min="43" style="22" width="7.61"/>
    <col collapsed="false" customWidth="true" hidden="false" outlineLevel="0" max="44" min="44" style="22" width="7.34"/>
    <col collapsed="false" customWidth="true" hidden="false" outlineLevel="0" max="45" min="45" style="22" width="7.76"/>
    <col collapsed="false" customWidth="true" hidden="false" outlineLevel="0" max="46" min="46" style="22" width="6.89"/>
    <col collapsed="false" customWidth="true" hidden="false" outlineLevel="0" max="47" min="47" style="22" width="7.47"/>
    <col collapsed="false" customWidth="true" hidden="false" outlineLevel="0" max="48" min="48" style="22" width="7.34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12856</v>
      </c>
      <c r="B4" s="39" t="n">
        <v>20160602</v>
      </c>
      <c r="C4" s="38" t="n">
        <v>230500</v>
      </c>
      <c r="D4" s="39" t="n">
        <v>1</v>
      </c>
      <c r="E4" s="9" t="n">
        <v>-93.57</v>
      </c>
      <c r="F4" s="9" t="n">
        <v>29.93</v>
      </c>
      <c r="G4" s="9" t="n">
        <v>64000.66</v>
      </c>
      <c r="H4" s="9" t="n">
        <v>10.5</v>
      </c>
      <c r="I4" s="9" t="n">
        <v>0</v>
      </c>
      <c r="J4" s="9" t="n">
        <v>4</v>
      </c>
      <c r="K4" s="9" t="n">
        <v>8</v>
      </c>
      <c r="L4" s="14" t="n">
        <v>1</v>
      </c>
      <c r="M4" s="14" t="n">
        <v>1</v>
      </c>
      <c r="N4" s="9" t="n">
        <v>1.88</v>
      </c>
      <c r="O4" s="9" t="n">
        <v>2.54</v>
      </c>
      <c r="P4" s="9" t="n">
        <v>24.35</v>
      </c>
      <c r="Q4" s="9" t="n">
        <v>0</v>
      </c>
      <c r="R4" s="15" t="n">
        <v>2389</v>
      </c>
      <c r="S4" s="15" t="n">
        <v>2389</v>
      </c>
      <c r="T4" s="15" t="n">
        <v>0</v>
      </c>
      <c r="U4" s="9" t="n">
        <v>1.8802</v>
      </c>
      <c r="V4" s="9" t="n">
        <v>1.8802</v>
      </c>
      <c r="W4" s="9" t="n">
        <v>0</v>
      </c>
      <c r="X4" s="10" t="n">
        <v>33.4268</v>
      </c>
      <c r="Y4" s="10" t="n">
        <v>33.4268</v>
      </c>
      <c r="Z4" s="10" t="n">
        <v>0</v>
      </c>
      <c r="AA4" s="40" t="n">
        <v>-94.12</v>
      </c>
      <c r="AB4" s="40" t="n">
        <v>30.4</v>
      </c>
      <c r="AC4" s="40" t="n">
        <v>156739.88</v>
      </c>
      <c r="AD4" s="40" t="n">
        <v>15.5</v>
      </c>
      <c r="AE4" s="40" t="n">
        <v>0</v>
      </c>
      <c r="AF4" s="40" t="n">
        <v>7.3</v>
      </c>
      <c r="AG4" s="40" t="n">
        <v>9.75</v>
      </c>
      <c r="AH4" s="41" t="n">
        <v>12</v>
      </c>
      <c r="AI4" s="41" t="n">
        <v>1</v>
      </c>
      <c r="AJ4" s="40" t="n">
        <v>1.97</v>
      </c>
      <c r="AK4" s="40" t="n">
        <v>7.66</v>
      </c>
      <c r="AL4" s="40" t="n">
        <v>299.84</v>
      </c>
      <c r="AM4" s="40" t="n">
        <v>0</v>
      </c>
      <c r="AN4" s="15" t="n">
        <v>5879</v>
      </c>
      <c r="AO4" s="15" t="n">
        <v>4096</v>
      </c>
      <c r="AP4" s="15" t="n">
        <v>607</v>
      </c>
      <c r="AQ4" s="40" t="n">
        <v>1.9705</v>
      </c>
      <c r="AR4" s="40" t="n">
        <v>1.6684</v>
      </c>
      <c r="AS4" s="40" t="n">
        <v>7.7611</v>
      </c>
      <c r="AT4" s="10" t="n">
        <v>85.7945</v>
      </c>
      <c r="AU4" s="10" t="n">
        <v>50.6083</v>
      </c>
      <c r="AV4" s="10" t="n">
        <v>34.8889</v>
      </c>
    </row>
    <row r="5" customFormat="false" ht="12.8" hidden="false" customHeight="false" outlineLevel="0" collapsed="false">
      <c r="A5" s="38" t="n">
        <v>19870</v>
      </c>
      <c r="B5" s="39" t="n">
        <v>20170827</v>
      </c>
      <c r="C5" s="38" t="n">
        <v>212237</v>
      </c>
      <c r="D5" s="39" t="n">
        <v>1</v>
      </c>
      <c r="E5" s="9" t="n">
        <v>-96.95</v>
      </c>
      <c r="F5" s="9" t="n">
        <v>30.9</v>
      </c>
      <c r="G5" s="9" t="n">
        <v>58484.23</v>
      </c>
      <c r="H5" s="9" t="n">
        <v>10.38</v>
      </c>
      <c r="I5" s="9" t="n">
        <v>0</v>
      </c>
      <c r="J5" s="9" t="n">
        <v>3.35</v>
      </c>
      <c r="K5" s="9" t="n">
        <v>3.75</v>
      </c>
      <c r="L5" s="14" t="n">
        <v>103</v>
      </c>
      <c r="M5" s="14" t="n">
        <v>1</v>
      </c>
      <c r="N5" s="9" t="n">
        <v>2.45</v>
      </c>
      <c r="O5" s="9" t="n">
        <v>2.82</v>
      </c>
      <c r="P5" s="9" t="n">
        <v>39.17</v>
      </c>
      <c r="Q5" s="9" t="n">
        <v>0</v>
      </c>
      <c r="R5" s="15" t="n">
        <v>2205</v>
      </c>
      <c r="S5" s="15" t="n">
        <v>2205</v>
      </c>
      <c r="T5" s="15" t="n">
        <v>0</v>
      </c>
      <c r="U5" s="9" t="n">
        <v>2.4494</v>
      </c>
      <c r="V5" s="9" t="n">
        <v>2.4494</v>
      </c>
      <c r="W5" s="9" t="n">
        <v>0</v>
      </c>
      <c r="X5" s="10" t="n">
        <v>39.792</v>
      </c>
      <c r="Y5" s="10" t="n">
        <v>39.792</v>
      </c>
      <c r="Z5" s="10" t="n">
        <v>0</v>
      </c>
      <c r="AA5" s="40" t="n">
        <v>-97.3</v>
      </c>
      <c r="AB5" s="40" t="n">
        <v>30.7</v>
      </c>
      <c r="AC5" s="40" t="n">
        <v>82500.3</v>
      </c>
      <c r="AD5" s="40" t="n">
        <v>10.38</v>
      </c>
      <c r="AE5" s="40" t="n">
        <v>0</v>
      </c>
      <c r="AF5" s="40" t="n">
        <v>4.05</v>
      </c>
      <c r="AG5" s="40" t="n">
        <v>4.75</v>
      </c>
      <c r="AH5" s="41" t="n">
        <v>149</v>
      </c>
      <c r="AI5" s="41" t="n">
        <v>1</v>
      </c>
      <c r="AJ5" s="40" t="n">
        <v>2.43</v>
      </c>
      <c r="AK5" s="40" t="n">
        <v>4.29</v>
      </c>
      <c r="AL5" s="40" t="n">
        <v>117.96</v>
      </c>
      <c r="AM5" s="40" t="n">
        <v>0</v>
      </c>
      <c r="AN5" s="15" t="n">
        <v>3104</v>
      </c>
      <c r="AO5" s="15" t="n">
        <v>2342</v>
      </c>
      <c r="AP5" s="15" t="n">
        <v>483</v>
      </c>
      <c r="AQ5" s="40" t="n">
        <v>2.4319</v>
      </c>
      <c r="AR5" s="40" t="n">
        <v>2.3874</v>
      </c>
      <c r="AS5" s="40" t="n">
        <v>4.0478</v>
      </c>
      <c r="AT5" s="10" t="n">
        <v>55.7306</v>
      </c>
      <c r="AU5" s="10" t="n">
        <v>41.2812</v>
      </c>
      <c r="AV5" s="10" t="n">
        <v>14.4344</v>
      </c>
    </row>
    <row r="6" customFormat="false" ht="12.8" hidden="false" customHeight="false" outlineLevel="0" collapsed="false">
      <c r="A6" s="38" t="n">
        <v>19885</v>
      </c>
      <c r="B6" s="39" t="n">
        <v>20170828</v>
      </c>
      <c r="C6" s="38" t="n">
        <v>202913</v>
      </c>
      <c r="D6" s="39" t="n">
        <v>1</v>
      </c>
      <c r="E6" s="9" t="n">
        <v>-89.65</v>
      </c>
      <c r="F6" s="9" t="n">
        <v>31.07</v>
      </c>
      <c r="G6" s="9" t="n">
        <v>71587.99</v>
      </c>
      <c r="H6" s="9" t="n">
        <v>12.38</v>
      </c>
      <c r="I6" s="9" t="n">
        <v>0</v>
      </c>
      <c r="J6" s="9" t="n">
        <v>3.65</v>
      </c>
      <c r="K6" s="9" t="n">
        <v>4.6</v>
      </c>
      <c r="L6" s="14" t="n">
        <v>76</v>
      </c>
      <c r="M6" s="14" t="n">
        <v>1</v>
      </c>
      <c r="N6" s="9" t="n">
        <v>1.19</v>
      </c>
      <c r="O6" s="9" t="n">
        <v>1.69</v>
      </c>
      <c r="P6" s="9" t="n">
        <v>17.98</v>
      </c>
      <c r="Q6" s="9" t="n">
        <v>0</v>
      </c>
      <c r="R6" s="15" t="n">
        <v>2704</v>
      </c>
      <c r="S6" s="15" t="n">
        <v>2704</v>
      </c>
      <c r="T6" s="15" t="n">
        <v>0</v>
      </c>
      <c r="U6" s="9" t="n">
        <v>1.193</v>
      </c>
      <c r="V6" s="9" t="n">
        <v>1.193</v>
      </c>
      <c r="W6" s="9" t="n">
        <v>0</v>
      </c>
      <c r="X6" s="10" t="n">
        <v>23.7238</v>
      </c>
      <c r="Y6" s="10" t="n">
        <v>23.7238</v>
      </c>
      <c r="Z6" s="10" t="n">
        <v>0</v>
      </c>
      <c r="AA6" s="40" t="n">
        <v>-89.55</v>
      </c>
      <c r="AB6" s="40" t="n">
        <v>30.78</v>
      </c>
      <c r="AC6" s="40" t="n">
        <v>89792.69</v>
      </c>
      <c r="AD6" s="40" t="n">
        <v>12.38</v>
      </c>
      <c r="AE6" s="40" t="n">
        <v>0</v>
      </c>
      <c r="AF6" s="40" t="n">
        <v>3.95</v>
      </c>
      <c r="AG6" s="40" t="n">
        <v>5.3</v>
      </c>
      <c r="AH6" s="41" t="n">
        <v>76</v>
      </c>
      <c r="AI6" s="41" t="n">
        <v>1</v>
      </c>
      <c r="AJ6" s="40" t="n">
        <v>1.75</v>
      </c>
      <c r="AK6" s="40" t="n">
        <v>5.22</v>
      </c>
      <c r="AL6" s="40" t="n">
        <v>133.85</v>
      </c>
      <c r="AM6" s="40" t="n">
        <v>0</v>
      </c>
      <c r="AN6" s="15" t="n">
        <v>3381</v>
      </c>
      <c r="AO6" s="15" t="n">
        <v>2783</v>
      </c>
      <c r="AP6" s="15" t="n">
        <v>247</v>
      </c>
      <c r="AQ6" s="40" t="n">
        <v>1.7487</v>
      </c>
      <c r="AR6" s="40" t="n">
        <v>1.2079</v>
      </c>
      <c r="AS6" s="40" t="n">
        <v>10.2653</v>
      </c>
      <c r="AT6" s="10" t="n">
        <v>43.6172</v>
      </c>
      <c r="AU6" s="10" t="n">
        <v>24.7998</v>
      </c>
      <c r="AV6" s="10" t="n">
        <v>18.7052</v>
      </c>
    </row>
    <row r="7" customFormat="false" ht="12.8" hidden="false" customHeight="false" outlineLevel="0" collapsed="false">
      <c r="A7" s="38" t="n">
        <v>19910</v>
      </c>
      <c r="B7" s="39" t="n">
        <v>20170830</v>
      </c>
      <c r="C7" s="38" t="n">
        <v>103245</v>
      </c>
      <c r="D7" s="39" t="n">
        <v>1</v>
      </c>
      <c r="E7" s="9" t="n">
        <v>-93.45</v>
      </c>
      <c r="F7" s="9" t="n">
        <v>31.95</v>
      </c>
      <c r="G7" s="9" t="n">
        <v>59695.2</v>
      </c>
      <c r="H7" s="9" t="n">
        <v>12.38</v>
      </c>
      <c r="I7" s="9" t="n">
        <v>0</v>
      </c>
      <c r="J7" s="9" t="n">
        <v>4.35</v>
      </c>
      <c r="K7" s="9" t="n">
        <v>4.45</v>
      </c>
      <c r="L7" s="14" t="n">
        <v>39</v>
      </c>
      <c r="M7" s="14" t="n">
        <v>1</v>
      </c>
      <c r="N7" s="9" t="n">
        <v>2.95</v>
      </c>
      <c r="O7" s="9" t="n">
        <v>3.82</v>
      </c>
      <c r="P7" s="9" t="n">
        <v>44.72</v>
      </c>
      <c r="Q7" s="9" t="n">
        <v>0</v>
      </c>
      <c r="R7" s="15" t="n">
        <v>2276</v>
      </c>
      <c r="S7" s="15" t="n">
        <v>2276</v>
      </c>
      <c r="T7" s="15" t="n">
        <v>0</v>
      </c>
      <c r="U7" s="9" t="n">
        <v>2.948</v>
      </c>
      <c r="V7" s="9" t="n">
        <v>2.948</v>
      </c>
      <c r="W7" s="9" t="n">
        <v>0</v>
      </c>
      <c r="X7" s="10" t="n">
        <v>48.8839</v>
      </c>
      <c r="Y7" s="10" t="n">
        <v>48.8839</v>
      </c>
      <c r="Z7" s="10" t="n">
        <v>0</v>
      </c>
      <c r="AA7" s="40" t="n">
        <v>-93.5</v>
      </c>
      <c r="AB7" s="40" t="n">
        <v>31.92</v>
      </c>
      <c r="AC7" s="40" t="n">
        <v>85185.86</v>
      </c>
      <c r="AD7" s="40" t="n">
        <v>13.38</v>
      </c>
      <c r="AE7" s="40" t="n">
        <v>0</v>
      </c>
      <c r="AF7" s="40" t="n">
        <v>4.45</v>
      </c>
      <c r="AG7" s="40" t="n">
        <v>4.9</v>
      </c>
      <c r="AH7" s="41" t="n">
        <v>52</v>
      </c>
      <c r="AI7" s="41" t="n">
        <v>1</v>
      </c>
      <c r="AJ7" s="40" t="n">
        <v>3.21</v>
      </c>
      <c r="AK7" s="40" t="n">
        <v>6.36</v>
      </c>
      <c r="AL7" s="40" t="n">
        <v>90.24</v>
      </c>
      <c r="AM7" s="40" t="n">
        <v>0</v>
      </c>
      <c r="AN7" s="15" t="n">
        <v>3247</v>
      </c>
      <c r="AO7" s="15" t="n">
        <v>2352</v>
      </c>
      <c r="AP7" s="15" t="n">
        <v>346</v>
      </c>
      <c r="AQ7" s="40" t="n">
        <v>3.2107</v>
      </c>
      <c r="AR7" s="40" t="n">
        <v>2.9011</v>
      </c>
      <c r="AS7" s="40" t="n">
        <v>10.388</v>
      </c>
      <c r="AT7" s="10" t="n">
        <v>75.9744</v>
      </c>
      <c r="AU7" s="10" t="n">
        <v>49.7256</v>
      </c>
      <c r="AV7" s="10" t="n">
        <v>26.1933</v>
      </c>
    </row>
    <row r="8" customFormat="false" ht="12.8" hidden="false" customHeight="false" outlineLevel="0" collapsed="false">
      <c r="R8" s="42"/>
      <c r="S8" s="42"/>
      <c r="T8" s="42"/>
      <c r="X8" s="43"/>
      <c r="Y8" s="43"/>
      <c r="Z8" s="43"/>
      <c r="AN8" s="42"/>
      <c r="AO8" s="42"/>
      <c r="AP8" s="42"/>
      <c r="AT8" s="43"/>
      <c r="AU8" s="43"/>
      <c r="AV8" s="43"/>
    </row>
    <row r="9" customFormat="false" ht="12.8" hidden="false" customHeight="false" outlineLevel="0" collapsed="false">
      <c r="R9" s="44" t="n">
        <f aca="false">AVERAGE(R4:R7)</f>
        <v>2393.5</v>
      </c>
      <c r="S9" s="44" t="n">
        <f aca="false">AVERAGE(S4:S7)</f>
        <v>2393.5</v>
      </c>
      <c r="T9" s="44" t="n">
        <f aca="false">AVERAGE(T4:T7)</f>
        <v>0</v>
      </c>
      <c r="X9" s="45" t="n">
        <f aca="false">AVERAGE(X4:X7)</f>
        <v>36.456625</v>
      </c>
      <c r="Y9" s="45" t="n">
        <f aca="false">AVERAGE(Y4:Y7)</f>
        <v>36.456625</v>
      </c>
      <c r="Z9" s="44" t="n">
        <f aca="false">AVERAGE(Z4:Z7)</f>
        <v>0</v>
      </c>
      <c r="AN9" s="44" t="n">
        <f aca="false">AVERAGE(AN4:AN7)</f>
        <v>3902.75</v>
      </c>
      <c r="AO9" s="44" t="n">
        <f aca="false">AVERAGE(AO4:AO7)</f>
        <v>2893.25</v>
      </c>
      <c r="AP9" s="46" t="n">
        <f aca="false">AVERAGE(AP4:AP7)</f>
        <v>420.75</v>
      </c>
      <c r="AT9" s="45" t="n">
        <f aca="false">AVERAGE(AT4:AT7)</f>
        <v>65.279175</v>
      </c>
      <c r="AU9" s="45" t="n">
        <f aca="false">AVERAGE(AU4:AU7)</f>
        <v>41.603725</v>
      </c>
      <c r="AV9" s="45" t="n">
        <f aca="false">AVERAGE(AV4:AV7)</f>
        <v>23.55545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4" activeCellId="0" sqref="A4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1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47"/>
    <col collapsed="false" customWidth="true" hidden="false" outlineLevel="0" max="22" min="22" style="22" width="7.34"/>
    <col collapsed="false" customWidth="true" hidden="false" outlineLevel="0" max="23" min="23" style="22" width="7.05"/>
    <col collapsed="false" customWidth="true" hidden="false" outlineLevel="0" max="24" min="24" style="22" width="6.62"/>
    <col collapsed="false" customWidth="true" hidden="false" outlineLevel="0" max="25" min="25" style="22" width="7.61"/>
    <col collapsed="false" customWidth="true" hidden="false" outlineLevel="0" max="26" min="26" style="22" width="7.47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19"/>
    <col collapsed="false" customWidth="true" hidden="false" outlineLevel="0" max="44" min="44" style="22" width="7.34"/>
    <col collapsed="false" customWidth="true" hidden="false" outlineLevel="0" max="45" min="45" style="22" width="7.76"/>
    <col collapsed="false" customWidth="true" hidden="false" outlineLevel="0" max="46" min="46" style="22" width="6.35"/>
    <col collapsed="false" customWidth="true" hidden="false" outlineLevel="0" max="47" min="47" style="22" width="6.77"/>
    <col collapsed="false" customWidth="true" hidden="false" outlineLevel="0" max="48" min="48" style="22" width="7.88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19849</v>
      </c>
      <c r="B4" s="39" t="n">
        <v>20170826</v>
      </c>
      <c r="C4" s="38" t="n">
        <v>123503</v>
      </c>
      <c r="D4" s="39" t="n">
        <v>1</v>
      </c>
      <c r="E4" s="9" t="n">
        <v>-94.15</v>
      </c>
      <c r="F4" s="9" t="n">
        <v>46.45</v>
      </c>
      <c r="G4" s="9" t="n">
        <v>50985.35</v>
      </c>
      <c r="H4" s="9" t="n">
        <v>11.25</v>
      </c>
      <c r="I4" s="9" t="n">
        <v>0</v>
      </c>
      <c r="J4" s="9" t="n">
        <v>4.75</v>
      </c>
      <c r="K4" s="9" t="n">
        <v>3.45</v>
      </c>
      <c r="L4" s="14" t="n">
        <v>368</v>
      </c>
      <c r="M4" s="14" t="n">
        <v>1</v>
      </c>
      <c r="N4" s="9" t="n">
        <v>2.31</v>
      </c>
      <c r="O4" s="9" t="n">
        <v>3.13</v>
      </c>
      <c r="P4" s="9" t="n">
        <v>44.88</v>
      </c>
      <c r="Q4" s="9" t="n">
        <v>0</v>
      </c>
      <c r="R4" s="15" t="n">
        <v>2394</v>
      </c>
      <c r="S4" s="15" t="n">
        <v>2394</v>
      </c>
      <c r="T4" s="15" t="n">
        <v>0</v>
      </c>
      <c r="U4" s="9" t="n">
        <v>2.3095</v>
      </c>
      <c r="V4" s="9" t="n">
        <v>2.3095</v>
      </c>
      <c r="W4" s="9" t="n">
        <v>0</v>
      </c>
      <c r="X4" s="10" t="n">
        <v>32.708</v>
      </c>
      <c r="Y4" s="10" t="n">
        <v>32.708</v>
      </c>
      <c r="Z4" s="10" t="n">
        <v>0</v>
      </c>
      <c r="AA4" s="40" t="n">
        <v>-94.15</v>
      </c>
      <c r="AB4" s="40" t="n">
        <v>46.05</v>
      </c>
      <c r="AC4" s="40" t="n">
        <v>63758.38</v>
      </c>
      <c r="AD4" s="40" t="n">
        <v>11.25</v>
      </c>
      <c r="AE4" s="40" t="n">
        <v>0</v>
      </c>
      <c r="AF4" s="40" t="n">
        <v>4.85</v>
      </c>
      <c r="AG4" s="40" t="n">
        <v>4.25</v>
      </c>
      <c r="AH4" s="41" t="n">
        <v>371</v>
      </c>
      <c r="AI4" s="41" t="n">
        <v>1</v>
      </c>
      <c r="AJ4" s="40" t="n">
        <v>2.1</v>
      </c>
      <c r="AK4" s="40" t="n">
        <v>4.21</v>
      </c>
      <c r="AL4" s="40" t="n">
        <v>112.29</v>
      </c>
      <c r="AM4" s="40" t="n">
        <v>0</v>
      </c>
      <c r="AN4" s="15" t="n">
        <v>2972</v>
      </c>
      <c r="AO4" s="15" t="n">
        <v>2518</v>
      </c>
      <c r="AP4" s="15" t="n">
        <v>114</v>
      </c>
      <c r="AQ4" s="40" t="n">
        <v>2.0954</v>
      </c>
      <c r="AR4" s="40" t="n">
        <v>2.2396</v>
      </c>
      <c r="AS4" s="40" t="n">
        <v>5.1362</v>
      </c>
      <c r="AT4" s="10" t="n">
        <v>37.1111</v>
      </c>
      <c r="AU4" s="10" t="n">
        <v>33.6055</v>
      </c>
      <c r="AV4" s="10" t="n">
        <v>3.4892</v>
      </c>
    </row>
    <row r="5" customFormat="false" ht="12.8" hidden="false" customHeight="false" outlineLevel="0" collapsed="false">
      <c r="R5" s="42"/>
      <c r="S5" s="42"/>
      <c r="T5" s="42"/>
      <c r="X5" s="43"/>
      <c r="Y5" s="43"/>
      <c r="Z5" s="43"/>
      <c r="AN5" s="42"/>
      <c r="AO5" s="42"/>
      <c r="AP5" s="42"/>
      <c r="AT5" s="43"/>
      <c r="AU5" s="43"/>
      <c r="AV5" s="43"/>
    </row>
    <row r="6" customFormat="false" ht="12.8" hidden="false" customHeight="false" outlineLevel="0" collapsed="false">
      <c r="R6" s="44" t="n">
        <f aca="false">AVERAGE(R4:R4)</f>
        <v>2394</v>
      </c>
      <c r="S6" s="44" t="n">
        <f aca="false">AVERAGE(S4:S4)</f>
        <v>2394</v>
      </c>
      <c r="T6" s="44" t="n">
        <f aca="false">AVERAGE(T4:T4)</f>
        <v>0</v>
      </c>
      <c r="X6" s="45" t="n">
        <f aca="false">AVERAGE(X4:X4)</f>
        <v>32.708</v>
      </c>
      <c r="Y6" s="45" t="n">
        <f aca="false">AVERAGE(Y4:Y4)</f>
        <v>32.708</v>
      </c>
      <c r="Z6" s="44" t="n">
        <f aca="false">AVERAGE(Z4:Z4)</f>
        <v>0</v>
      </c>
      <c r="AN6" s="44" t="n">
        <f aca="false">AVERAGE(AN4:AN4)</f>
        <v>2972</v>
      </c>
      <c r="AO6" s="44" t="n">
        <f aca="false">AVERAGE(AO4:AO4)</f>
        <v>2518</v>
      </c>
      <c r="AP6" s="46" t="n">
        <f aca="false">AVERAGE(AP4:AP4)</f>
        <v>114</v>
      </c>
      <c r="AT6" s="45" t="n">
        <f aca="false">AVERAGE(AT4:AT4)</f>
        <v>37.1111</v>
      </c>
      <c r="AU6" s="45" t="n">
        <f aca="false">AVERAGE(AU4:AU4)</f>
        <v>33.6055</v>
      </c>
      <c r="AV6" s="45" t="n">
        <f aca="false">AVERAGE(AV4:AV4)</f>
        <v>3.4892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5" activeCellId="0" sqref="A5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7.8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47"/>
    <col collapsed="false" customWidth="true" hidden="false" outlineLevel="0" max="22" min="22" style="22" width="7.88"/>
    <col collapsed="false" customWidth="true" hidden="false" outlineLevel="0" max="23" min="23" style="22" width="7.47"/>
    <col collapsed="false" customWidth="true" hidden="false" outlineLevel="0" max="24" min="24" style="22" width="6.35"/>
    <col collapsed="false" customWidth="true" hidden="false" outlineLevel="0" max="25" min="25" style="22" width="7.19"/>
    <col collapsed="false" customWidth="true" hidden="false" outlineLevel="0" max="26" min="26" style="22" width="7.34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19"/>
    <col collapsed="false" customWidth="true" hidden="false" outlineLevel="0" max="44" min="44" style="22" width="7.47"/>
    <col collapsed="false" customWidth="true" hidden="false" outlineLevel="0" max="45" min="45" style="22" width="7.76"/>
    <col collapsed="false" customWidth="true" hidden="false" outlineLevel="0" max="46" min="46" style="22" width="6.62"/>
    <col collapsed="false" customWidth="true" hidden="false" outlineLevel="0" max="47" min="47" style="22" width="6.77"/>
    <col collapsed="false" customWidth="true" hidden="false" outlineLevel="0" max="48" min="48" style="22" width="7.34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1963</v>
      </c>
      <c r="B4" s="39" t="n">
        <v>20140703</v>
      </c>
      <c r="C4" s="38" t="n">
        <v>205008</v>
      </c>
      <c r="D4" s="39" t="n">
        <v>1</v>
      </c>
      <c r="E4" s="9" t="n">
        <v>-81.43</v>
      </c>
      <c r="F4" s="9" t="n">
        <v>31</v>
      </c>
      <c r="G4" s="9" t="n">
        <v>264.96</v>
      </c>
      <c r="H4" s="9" t="n">
        <v>11.88</v>
      </c>
      <c r="I4" s="9" t="n">
        <v>0</v>
      </c>
      <c r="J4" s="9" t="n">
        <v>0.2</v>
      </c>
      <c r="K4" s="9" t="n">
        <v>0.15</v>
      </c>
      <c r="L4" s="14" t="n">
        <v>0</v>
      </c>
      <c r="M4" s="14" t="n">
        <v>0</v>
      </c>
      <c r="N4" s="9" t="n">
        <v>4.46</v>
      </c>
      <c r="O4" s="9" t="n">
        <v>9.7</v>
      </c>
      <c r="P4" s="9" t="n">
        <v>31.9</v>
      </c>
      <c r="Q4" s="9" t="n">
        <v>0.24</v>
      </c>
      <c r="R4" s="15" t="n">
        <v>10</v>
      </c>
      <c r="S4" s="15" t="n">
        <v>0</v>
      </c>
      <c r="T4" s="15" t="n">
        <v>10</v>
      </c>
      <c r="U4" s="9" t="n">
        <v>4.46</v>
      </c>
      <c r="V4" s="9" t="n">
        <v>0</v>
      </c>
      <c r="W4" s="9" t="n">
        <v>4.46</v>
      </c>
      <c r="X4" s="10" t="n">
        <v>0.3283</v>
      </c>
      <c r="Y4" s="10" t="n">
        <v>0</v>
      </c>
      <c r="Z4" s="10" t="n">
        <v>0.3283</v>
      </c>
      <c r="AA4" s="40" t="n">
        <v>-81.45</v>
      </c>
      <c r="AB4" s="40" t="n">
        <v>30.7</v>
      </c>
      <c r="AC4" s="40" t="n">
        <v>2365.51</v>
      </c>
      <c r="AD4" s="40" t="n">
        <v>18</v>
      </c>
      <c r="AE4" s="40" t="n">
        <v>0</v>
      </c>
      <c r="AF4" s="40" t="n">
        <v>0.65</v>
      </c>
      <c r="AG4" s="40" t="n">
        <v>0.95</v>
      </c>
      <c r="AH4" s="41" t="n">
        <v>0</v>
      </c>
      <c r="AI4" s="41" t="n">
        <v>0</v>
      </c>
      <c r="AJ4" s="40" t="n">
        <v>1.13</v>
      </c>
      <c r="AK4" s="40" t="n">
        <v>3.56</v>
      </c>
      <c r="AL4" s="40" t="n">
        <v>31.9</v>
      </c>
      <c r="AM4" s="40" t="n">
        <v>0</v>
      </c>
      <c r="AN4" s="15" t="n">
        <v>89</v>
      </c>
      <c r="AO4" s="15" t="n">
        <v>22</v>
      </c>
      <c r="AP4" s="15" t="n">
        <v>33</v>
      </c>
      <c r="AQ4" s="40" t="n">
        <v>1.132</v>
      </c>
      <c r="AR4" s="40" t="n">
        <v>0.5485</v>
      </c>
      <c r="AS4" s="40" t="n">
        <v>2.6874</v>
      </c>
      <c r="AT4" s="10" t="n">
        <v>0.7438</v>
      </c>
      <c r="AU4" s="10" t="n">
        <v>0.0891</v>
      </c>
      <c r="AV4" s="10" t="n">
        <v>0.6547</v>
      </c>
    </row>
    <row r="5" customFormat="false" ht="12.8" hidden="false" customHeight="false" outlineLevel="0" collapsed="false">
      <c r="A5" s="38" t="n">
        <v>19854</v>
      </c>
      <c r="B5" s="39" t="n">
        <v>20170826</v>
      </c>
      <c r="C5" s="38" t="n">
        <v>204109</v>
      </c>
      <c r="D5" s="39" t="n">
        <v>1</v>
      </c>
      <c r="E5" s="9" t="n">
        <v>-81.05</v>
      </c>
      <c r="F5" s="9" t="n">
        <v>28.28</v>
      </c>
      <c r="G5" s="9" t="n">
        <v>762.23</v>
      </c>
      <c r="H5" s="9" t="n">
        <v>11</v>
      </c>
      <c r="I5" s="9" t="n">
        <v>0</v>
      </c>
      <c r="J5" s="9" t="n">
        <v>0.45</v>
      </c>
      <c r="K5" s="9" t="n">
        <v>0.4</v>
      </c>
      <c r="L5" s="14" t="n">
        <v>20</v>
      </c>
      <c r="M5" s="14" t="n">
        <v>1</v>
      </c>
      <c r="N5" s="9" t="n">
        <v>31.41</v>
      </c>
      <c r="O5" s="9" t="n">
        <v>27.87</v>
      </c>
      <c r="P5" s="9" t="n">
        <v>107.72</v>
      </c>
      <c r="Q5" s="9" t="n">
        <v>0.64</v>
      </c>
      <c r="R5" s="15" t="n">
        <v>28</v>
      </c>
      <c r="S5" s="15" t="n">
        <v>0</v>
      </c>
      <c r="T5" s="15" t="n">
        <v>28</v>
      </c>
      <c r="U5" s="9" t="n">
        <v>31.4084</v>
      </c>
      <c r="V5" s="9" t="n">
        <v>0</v>
      </c>
      <c r="W5" s="9" t="n">
        <v>31.4084</v>
      </c>
      <c r="X5" s="10" t="n">
        <v>6.6501</v>
      </c>
      <c r="Y5" s="10" t="n">
        <v>0</v>
      </c>
      <c r="Z5" s="10" t="n">
        <v>6.6501</v>
      </c>
      <c r="AA5" s="40" t="n">
        <v>-81.38</v>
      </c>
      <c r="AB5" s="40" t="n">
        <v>27.73</v>
      </c>
      <c r="AC5" s="40" t="n">
        <v>22901.94</v>
      </c>
      <c r="AD5" s="40" t="n">
        <v>17.38</v>
      </c>
      <c r="AE5" s="40" t="n">
        <v>0</v>
      </c>
      <c r="AF5" s="40" t="n">
        <v>2.3</v>
      </c>
      <c r="AG5" s="40" t="n">
        <v>2.1</v>
      </c>
      <c r="AH5" s="41" t="n">
        <v>22</v>
      </c>
      <c r="AI5" s="41" t="n">
        <v>1</v>
      </c>
      <c r="AJ5" s="40" t="n">
        <v>3.23</v>
      </c>
      <c r="AK5" s="40" t="n">
        <v>9.85</v>
      </c>
      <c r="AL5" s="40" t="n">
        <v>107.72</v>
      </c>
      <c r="AM5" s="40" t="n">
        <v>0</v>
      </c>
      <c r="AN5" s="15" t="n">
        <v>837</v>
      </c>
      <c r="AO5" s="15" t="n">
        <v>295</v>
      </c>
      <c r="AP5" s="15" t="n">
        <v>270</v>
      </c>
      <c r="AQ5" s="40" t="n">
        <v>3.2314</v>
      </c>
      <c r="AR5" s="40" t="n">
        <v>1.3314</v>
      </c>
      <c r="AS5" s="40" t="n">
        <v>8.4889</v>
      </c>
      <c r="AT5" s="10" t="n">
        <v>20.5571</v>
      </c>
      <c r="AU5" s="10" t="n">
        <v>2.9851</v>
      </c>
      <c r="AV5" s="10" t="n">
        <v>17.4205</v>
      </c>
    </row>
    <row r="6" customFormat="false" ht="12.8" hidden="false" customHeight="false" outlineLevel="0" collapsed="false">
      <c r="R6" s="42"/>
      <c r="S6" s="42"/>
      <c r="T6" s="42"/>
      <c r="X6" s="43"/>
      <c r="Y6" s="43"/>
      <c r="Z6" s="43"/>
      <c r="AN6" s="42"/>
      <c r="AO6" s="42"/>
      <c r="AP6" s="42"/>
      <c r="AT6" s="43"/>
      <c r="AU6" s="43"/>
      <c r="AV6" s="43"/>
    </row>
    <row r="7" customFormat="false" ht="12.8" hidden="false" customHeight="false" outlineLevel="0" collapsed="false">
      <c r="R7" s="46" t="n">
        <f aca="false" t="array" ref="R7:R7">AVERAGE(IF(R4:R5&gt;0,R4:R5,""))</f>
        <v>19</v>
      </c>
      <c r="S7" s="46" t="n">
        <v>0</v>
      </c>
      <c r="T7" s="46" t="n">
        <f aca="false" t="array" ref="T7:T7">AVERAGE(IF(T4:T5&gt;0,T4:T5,""))</f>
        <v>19</v>
      </c>
      <c r="X7" s="45" t="n">
        <f aca="false" t="array" ref="X7:X7">AVERAGE(IF(X4:X5&gt;0,X4:X5,""))</f>
        <v>3.4892</v>
      </c>
      <c r="Y7" s="45" t="n">
        <v>0</v>
      </c>
      <c r="Z7" s="45" t="n">
        <f aca="false" t="array" ref="Z7:Z7">AVERAGE(IF(Z4:Z5&gt;0,Z4:Z5,""))</f>
        <v>3.4892</v>
      </c>
      <c r="AN7" s="46" t="n">
        <f aca="false" t="array" ref="AN7:AN7">AVERAGE(IF(AN4:AN5&gt;0,AN4:AN5,""))</f>
        <v>463</v>
      </c>
      <c r="AO7" s="46" t="n">
        <f aca="false" t="array" ref="AO7:AO7">AVERAGE(IF(AO4:AO5&gt;0,AO4:AO5,""))</f>
        <v>158.5</v>
      </c>
      <c r="AP7" s="46" t="n">
        <f aca="false" t="array" ref="AP7:AP7">AVERAGE(IF(AP4:AP5&gt;0,AP4:AP5,""))</f>
        <v>151.5</v>
      </c>
      <c r="AT7" s="45" t="n">
        <f aca="false">AVERAGE(AT4:AT5)</f>
        <v>10.65045</v>
      </c>
      <c r="AU7" s="45" t="n">
        <f aca="false" t="array" ref="AU7:AU7">AVERAGE(IF(AU4:AU5&gt;0,AU4:AU5,""))</f>
        <v>1.5371</v>
      </c>
      <c r="AV7" s="45" t="n">
        <f aca="false" t="array" ref="AV7:AV7">AVERAGE(IF(AV4:AV5&gt;0,AV4:AV5,""))</f>
        <v>9.0376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6" activeCellId="0" sqref="A6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7.8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47"/>
    <col collapsed="false" customWidth="true" hidden="false" outlineLevel="0" max="22" min="22" style="22" width="7.34"/>
    <col collapsed="false" customWidth="true" hidden="false" outlineLevel="0" max="23" min="23" style="22" width="7.19"/>
    <col collapsed="false" customWidth="true" hidden="false" outlineLevel="0" max="24" min="24" style="22" width="5.92"/>
    <col collapsed="false" customWidth="true" hidden="false" outlineLevel="0" max="25" min="25" style="22" width="7.05"/>
    <col collapsed="false" customWidth="true" hidden="false" outlineLevel="0" max="26" min="26" style="22" width="7.34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19"/>
    <col collapsed="false" customWidth="true" hidden="false" outlineLevel="0" max="44" min="44" style="22" width="7.34"/>
    <col collapsed="false" customWidth="true" hidden="false" outlineLevel="0" max="45" min="45" style="22" width="7.47"/>
    <col collapsed="false" customWidth="true" hidden="false" outlineLevel="0" max="46" min="46" style="22" width="6.62"/>
    <col collapsed="false" customWidth="true" hidden="false" outlineLevel="0" max="47" min="47" style="22" width="7.34"/>
    <col collapsed="false" customWidth="true" hidden="false" outlineLevel="0" max="48" min="48" style="22" width="7.76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  <c r="AMJ3" s="0"/>
    </row>
    <row r="4" customFormat="false" ht="12.8" hidden="false" customHeight="false" outlineLevel="0" collapsed="false">
      <c r="A4" s="38" t="n">
        <v>1979</v>
      </c>
      <c r="B4" s="39" t="n">
        <v>20140704</v>
      </c>
      <c r="C4" s="38" t="n">
        <v>212844</v>
      </c>
      <c r="D4" s="39" t="n">
        <v>1</v>
      </c>
      <c r="E4" s="9" t="n">
        <v>-102.95</v>
      </c>
      <c r="F4" s="9" t="n">
        <v>40.95</v>
      </c>
      <c r="G4" s="9" t="n">
        <v>70.04</v>
      </c>
      <c r="H4" s="9" t="n">
        <v>11.62</v>
      </c>
      <c r="I4" s="9" t="n">
        <v>5.62</v>
      </c>
      <c r="J4" s="9" t="n">
        <v>0.15</v>
      </c>
      <c r="K4" s="9" t="n">
        <v>0.05</v>
      </c>
      <c r="L4" s="14" t="n">
        <v>1305</v>
      </c>
      <c r="M4" s="14" t="n">
        <v>1</v>
      </c>
      <c r="N4" s="9" t="n">
        <v>8.26</v>
      </c>
      <c r="O4" s="9" t="n">
        <v>2.09</v>
      </c>
      <c r="P4" s="9" t="n">
        <v>9.47</v>
      </c>
      <c r="Q4" s="9" t="n">
        <v>5.85</v>
      </c>
      <c r="R4" s="15" t="n">
        <v>3</v>
      </c>
      <c r="S4" s="15" t="n">
        <v>0</v>
      </c>
      <c r="T4" s="15" t="n">
        <v>3</v>
      </c>
      <c r="U4" s="9" t="n">
        <v>8.263</v>
      </c>
      <c r="V4" s="9" t="n">
        <v>0</v>
      </c>
      <c r="W4" s="9" t="n">
        <v>8.263</v>
      </c>
      <c r="X4" s="10" t="n">
        <v>0.1608</v>
      </c>
      <c r="Y4" s="10" t="n">
        <v>0</v>
      </c>
      <c r="Z4" s="10" t="n">
        <v>0.1608</v>
      </c>
      <c r="AA4" s="40" t="n">
        <v>-102.5</v>
      </c>
      <c r="AB4" s="40" t="n">
        <v>40.95</v>
      </c>
      <c r="AC4" s="40" t="n">
        <v>8031.15</v>
      </c>
      <c r="AD4" s="40" t="n">
        <v>15.88</v>
      </c>
      <c r="AE4" s="40" t="n">
        <v>0.88</v>
      </c>
      <c r="AF4" s="40" t="n">
        <v>2.25</v>
      </c>
      <c r="AG4" s="40" t="n">
        <v>0.85</v>
      </c>
      <c r="AH4" s="41" t="n">
        <v>1112</v>
      </c>
      <c r="AI4" s="41" t="n">
        <v>1</v>
      </c>
      <c r="AJ4" s="40" t="n">
        <v>0.58</v>
      </c>
      <c r="AK4" s="40" t="n">
        <v>1.7</v>
      </c>
      <c r="AL4" s="40" t="n">
        <v>16.13</v>
      </c>
      <c r="AM4" s="40" t="n">
        <v>0</v>
      </c>
      <c r="AN4" s="15" t="n">
        <v>344</v>
      </c>
      <c r="AO4" s="15" t="n">
        <v>54</v>
      </c>
      <c r="AP4" s="15" t="n">
        <v>46</v>
      </c>
      <c r="AQ4" s="40" t="n">
        <v>0.5754</v>
      </c>
      <c r="AR4" s="40" t="n">
        <v>0.6803</v>
      </c>
      <c r="AS4" s="40" t="n">
        <v>3.495</v>
      </c>
      <c r="AT4" s="10" t="n">
        <v>1.2836</v>
      </c>
      <c r="AU4" s="10" t="n">
        <v>0.2382</v>
      </c>
      <c r="AV4" s="10" t="n">
        <v>1.0426</v>
      </c>
    </row>
    <row r="5" customFormat="false" ht="12.8" hidden="false" customHeight="false" outlineLevel="0" collapsed="false">
      <c r="A5" s="38" t="n">
        <v>19465</v>
      </c>
      <c r="B5" s="39" t="n">
        <v>20170801</v>
      </c>
      <c r="C5" s="38" t="n">
        <v>200735</v>
      </c>
      <c r="D5" s="39" t="n">
        <v>1</v>
      </c>
      <c r="E5" s="9" t="n">
        <v>-102.12</v>
      </c>
      <c r="F5" s="9" t="n">
        <v>43</v>
      </c>
      <c r="G5" s="9" t="n">
        <v>565.17</v>
      </c>
      <c r="H5" s="9" t="n">
        <v>12</v>
      </c>
      <c r="I5" s="9" t="n">
        <v>0.5</v>
      </c>
      <c r="J5" s="9" t="n">
        <v>0.4</v>
      </c>
      <c r="K5" s="9" t="n">
        <v>0.25</v>
      </c>
      <c r="L5" s="14" t="n">
        <v>1090</v>
      </c>
      <c r="M5" s="14" t="n">
        <v>1</v>
      </c>
      <c r="N5" s="9" t="n">
        <v>5.6</v>
      </c>
      <c r="O5" s="9" t="n">
        <v>3.04</v>
      </c>
      <c r="P5" s="9" t="n">
        <v>8.89</v>
      </c>
      <c r="Q5" s="9" t="n">
        <v>0.66</v>
      </c>
      <c r="R5" s="15" t="n">
        <v>25</v>
      </c>
      <c r="S5" s="15" t="n">
        <v>0</v>
      </c>
      <c r="T5" s="15" t="n">
        <v>25</v>
      </c>
      <c r="U5" s="9" t="n">
        <v>5.5965</v>
      </c>
      <c r="V5" s="9" t="n">
        <v>0</v>
      </c>
      <c r="W5" s="9" t="n">
        <v>5.5965</v>
      </c>
      <c r="X5" s="10" t="n">
        <v>0.8786</v>
      </c>
      <c r="Y5" s="10" t="n">
        <v>0</v>
      </c>
      <c r="Z5" s="10" t="n">
        <v>0.8786</v>
      </c>
      <c r="AA5" s="40" t="n">
        <v>-102.3</v>
      </c>
      <c r="AB5" s="40" t="n">
        <v>43.03</v>
      </c>
      <c r="AC5" s="40" t="n">
        <v>4293.53</v>
      </c>
      <c r="AD5" s="40" t="n">
        <v>14.5</v>
      </c>
      <c r="AE5" s="40" t="n">
        <v>0.5</v>
      </c>
      <c r="AF5" s="40" t="n">
        <v>1.25</v>
      </c>
      <c r="AG5" s="40" t="n">
        <v>0.8</v>
      </c>
      <c r="AH5" s="41" t="n">
        <v>1046</v>
      </c>
      <c r="AI5" s="41" t="n">
        <v>1</v>
      </c>
      <c r="AJ5" s="40" t="n">
        <v>1.24</v>
      </c>
      <c r="AK5" s="40" t="n">
        <v>2.31</v>
      </c>
      <c r="AL5" s="40" t="n">
        <v>8.89</v>
      </c>
      <c r="AM5" s="40" t="n">
        <v>0</v>
      </c>
      <c r="AN5" s="15" t="n">
        <v>190</v>
      </c>
      <c r="AO5" s="15" t="n">
        <v>58</v>
      </c>
      <c r="AP5" s="15" t="n">
        <v>47</v>
      </c>
      <c r="AQ5" s="40" t="n">
        <v>1.236</v>
      </c>
      <c r="AR5" s="40" t="n">
        <v>0.7444</v>
      </c>
      <c r="AS5" s="40" t="n">
        <v>4.0708</v>
      </c>
      <c r="AT5" s="10" t="n">
        <v>1.4741</v>
      </c>
      <c r="AU5" s="10" t="n">
        <v>0.271</v>
      </c>
      <c r="AV5" s="10" t="n">
        <v>1.201</v>
      </c>
    </row>
    <row r="6" customFormat="false" ht="12.8" hidden="false" customHeight="false" outlineLevel="0" collapsed="false">
      <c r="R6" s="42"/>
      <c r="S6" s="42"/>
      <c r="T6" s="42"/>
      <c r="X6" s="43"/>
      <c r="Y6" s="43"/>
      <c r="Z6" s="43"/>
      <c r="AN6" s="42"/>
      <c r="AO6" s="42"/>
      <c r="AP6" s="42"/>
      <c r="AT6" s="43"/>
      <c r="AU6" s="43"/>
      <c r="AV6" s="43"/>
    </row>
    <row r="7" customFormat="false" ht="12.8" hidden="false" customHeight="false" outlineLevel="0" collapsed="false">
      <c r="R7" s="46" t="n">
        <f aca="false">AVERAGE(R4:R5)</f>
        <v>14</v>
      </c>
      <c r="S7" s="46" t="n">
        <f aca="false">AVERAGE(S4:S5)</f>
        <v>0</v>
      </c>
      <c r="T7" s="46" t="n">
        <f aca="false">AVERAGE(T4:T5)</f>
        <v>14</v>
      </c>
      <c r="X7" s="47" t="n">
        <f aca="false">AVERAGE(X4:X5)</f>
        <v>0.5197</v>
      </c>
      <c r="Y7" s="47" t="n">
        <f aca="false">AVERAGE(Y4:Y5)</f>
        <v>0</v>
      </c>
      <c r="Z7" s="47" t="n">
        <f aca="false">AVERAGE(Z4:Z5)</f>
        <v>0.5197</v>
      </c>
      <c r="AN7" s="46" t="n">
        <f aca="false">AVERAGE(AN4:AN5)</f>
        <v>267</v>
      </c>
      <c r="AO7" s="46" t="n">
        <f aca="false">AVERAGE(AO4:AO5)</f>
        <v>56</v>
      </c>
      <c r="AP7" s="46" t="n">
        <f aca="false">AVERAGE(AP4:AP5)</f>
        <v>46.5</v>
      </c>
      <c r="AT7" s="45" t="n">
        <f aca="false">AVERAGE(AT4:AT5)</f>
        <v>1.37885</v>
      </c>
      <c r="AU7" s="45" t="n">
        <f aca="false">AVERAGE(AU4:AU5)</f>
        <v>0.2546</v>
      </c>
      <c r="AV7" s="45" t="n">
        <f aca="false">AVERAGE(AV4:AV5)</f>
        <v>1.1218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7" activeCellId="0" sqref="A7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34"/>
    <col collapsed="false" customWidth="true" hidden="false" outlineLevel="0" max="23" min="22" style="22" width="7.61"/>
    <col collapsed="false" customWidth="true" hidden="false" outlineLevel="0" max="24" min="24" style="22" width="6.2"/>
    <col collapsed="false" customWidth="true" hidden="false" outlineLevel="0" max="25" min="25" style="22" width="7.05"/>
    <col collapsed="false" customWidth="true" hidden="false" outlineLevel="0" max="26" min="26" style="22" width="7.76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34"/>
    <col collapsed="false" customWidth="true" hidden="false" outlineLevel="0" max="44" min="44" style="22" width="7.61"/>
    <col collapsed="false" customWidth="true" hidden="false" outlineLevel="0" max="45" min="45" style="22" width="7.34"/>
    <col collapsed="false" customWidth="true" hidden="false" outlineLevel="0" max="46" min="46" style="22" width="6.62"/>
    <col collapsed="false" customWidth="true" hidden="false" outlineLevel="0" max="47" min="47" style="22" width="7.19"/>
    <col collapsed="false" customWidth="true" hidden="false" outlineLevel="0" max="48" min="48" style="22" width="7.34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12840</v>
      </c>
      <c r="B4" s="39" t="n">
        <v>20160601</v>
      </c>
      <c r="C4" s="38" t="n">
        <v>222337</v>
      </c>
      <c r="D4" s="39" t="n">
        <v>1</v>
      </c>
      <c r="E4" s="9" t="n">
        <v>-81.62</v>
      </c>
      <c r="F4" s="9" t="n">
        <v>26.27</v>
      </c>
      <c r="G4" s="9" t="n">
        <v>2577.69</v>
      </c>
      <c r="H4" s="9" t="n">
        <v>12</v>
      </c>
      <c r="I4" s="9" t="n">
        <v>0</v>
      </c>
      <c r="J4" s="9" t="n">
        <v>0.7</v>
      </c>
      <c r="K4" s="9" t="n">
        <v>0.8</v>
      </c>
      <c r="L4" s="14" t="n">
        <v>4</v>
      </c>
      <c r="M4" s="14" t="n">
        <v>1</v>
      </c>
      <c r="N4" s="9" t="n">
        <v>17.64</v>
      </c>
      <c r="O4" s="9" t="n">
        <v>26.69</v>
      </c>
      <c r="P4" s="9" t="n">
        <v>136.95</v>
      </c>
      <c r="Q4" s="9" t="n">
        <v>0.26</v>
      </c>
      <c r="R4" s="15" t="n">
        <v>93</v>
      </c>
      <c r="S4" s="15" t="n">
        <v>0</v>
      </c>
      <c r="T4" s="15" t="n">
        <v>93</v>
      </c>
      <c r="U4" s="9" t="n">
        <v>17.6351</v>
      </c>
      <c r="V4" s="9" t="n">
        <v>0</v>
      </c>
      <c r="W4" s="9" t="n">
        <v>17.6351</v>
      </c>
      <c r="X4" s="10" t="n">
        <v>12.6272</v>
      </c>
      <c r="Y4" s="10" t="n">
        <v>0</v>
      </c>
      <c r="Z4" s="10" t="n">
        <v>12.6272</v>
      </c>
      <c r="AA4" s="40" t="n">
        <v>-81.25</v>
      </c>
      <c r="AB4" s="40" t="n">
        <v>25.9</v>
      </c>
      <c r="AC4" s="40" t="n">
        <v>16210.92</v>
      </c>
      <c r="AD4" s="40" t="n">
        <v>16.5</v>
      </c>
      <c r="AE4" s="40" t="n">
        <v>0</v>
      </c>
      <c r="AF4" s="40" t="n">
        <v>1.55</v>
      </c>
      <c r="AG4" s="40" t="n">
        <v>1.65</v>
      </c>
      <c r="AH4" s="41" t="n">
        <v>2</v>
      </c>
      <c r="AI4" s="41" t="n">
        <v>1</v>
      </c>
      <c r="AJ4" s="40" t="n">
        <v>4.15</v>
      </c>
      <c r="AK4" s="40" t="n">
        <v>14.06</v>
      </c>
      <c r="AL4" s="40" t="n">
        <v>136.95</v>
      </c>
      <c r="AM4" s="40" t="n">
        <v>0</v>
      </c>
      <c r="AN4" s="15" t="n">
        <v>583</v>
      </c>
      <c r="AO4" s="15" t="n">
        <v>153</v>
      </c>
      <c r="AP4" s="15" t="n">
        <v>179</v>
      </c>
      <c r="AQ4" s="40" t="n">
        <v>4.1495</v>
      </c>
      <c r="AR4" s="40" t="n">
        <v>1.3525</v>
      </c>
      <c r="AS4" s="40" t="n">
        <v>12.3066</v>
      </c>
      <c r="AT4" s="10" t="n">
        <v>18.6853</v>
      </c>
      <c r="AU4" s="10" t="n">
        <v>1.5983</v>
      </c>
      <c r="AV4" s="10" t="n">
        <v>17.0148</v>
      </c>
    </row>
    <row r="5" customFormat="false" ht="12.8" hidden="false" customHeight="false" outlineLevel="0" collapsed="false">
      <c r="A5" s="38" t="n">
        <v>12856</v>
      </c>
      <c r="B5" s="39" t="n">
        <v>20160602</v>
      </c>
      <c r="C5" s="38" t="n">
        <v>230500</v>
      </c>
      <c r="D5" s="39" t="n">
        <v>1</v>
      </c>
      <c r="E5" s="9" t="n">
        <v>-98.03</v>
      </c>
      <c r="F5" s="9" t="n">
        <v>25.05</v>
      </c>
      <c r="G5" s="9" t="n">
        <v>1064.12</v>
      </c>
      <c r="H5" s="9" t="n">
        <v>11.88</v>
      </c>
      <c r="I5" s="9" t="n">
        <v>0</v>
      </c>
      <c r="J5" s="9" t="n">
        <v>0.6</v>
      </c>
      <c r="K5" s="9" t="n">
        <v>0.25</v>
      </c>
      <c r="L5" s="14" t="n">
        <v>16</v>
      </c>
      <c r="M5" s="14" t="n">
        <v>1</v>
      </c>
      <c r="N5" s="9" t="n">
        <v>7.21</v>
      </c>
      <c r="O5" s="9" t="n">
        <v>5.87</v>
      </c>
      <c r="P5" s="9" t="n">
        <v>24.96</v>
      </c>
      <c r="Q5" s="9" t="n">
        <v>0.51</v>
      </c>
      <c r="R5" s="15" t="n">
        <v>38</v>
      </c>
      <c r="S5" s="15" t="n">
        <v>0</v>
      </c>
      <c r="T5" s="15" t="n">
        <v>38</v>
      </c>
      <c r="U5" s="9" t="n">
        <v>7.2116</v>
      </c>
      <c r="V5" s="9" t="n">
        <v>0</v>
      </c>
      <c r="W5" s="9" t="n">
        <v>7.2116</v>
      </c>
      <c r="X5" s="10" t="n">
        <v>2.1317</v>
      </c>
      <c r="Y5" s="10" t="n">
        <v>0</v>
      </c>
      <c r="Z5" s="10" t="n">
        <v>2.1317</v>
      </c>
      <c r="AA5" s="40" t="n">
        <v>-97.68</v>
      </c>
      <c r="AB5" s="40" t="n">
        <v>24.9</v>
      </c>
      <c r="AC5" s="40" t="n">
        <v>9140.21</v>
      </c>
      <c r="AD5" s="40" t="n">
        <v>16.12</v>
      </c>
      <c r="AE5" s="40" t="n">
        <v>0</v>
      </c>
      <c r="AF5" s="40" t="n">
        <v>1.8</v>
      </c>
      <c r="AG5" s="40" t="n">
        <v>1.15</v>
      </c>
      <c r="AH5" s="41" t="n">
        <v>0</v>
      </c>
      <c r="AI5" s="41" t="n">
        <v>0</v>
      </c>
      <c r="AJ5" s="40" t="n">
        <v>1.12</v>
      </c>
      <c r="AK5" s="40" t="n">
        <v>3.26</v>
      </c>
      <c r="AL5" s="40" t="n">
        <v>24.96</v>
      </c>
      <c r="AM5" s="40" t="n">
        <v>0</v>
      </c>
      <c r="AN5" s="15" t="n">
        <v>326</v>
      </c>
      <c r="AO5" s="15" t="n">
        <v>62</v>
      </c>
      <c r="AP5" s="15" t="n">
        <v>55</v>
      </c>
      <c r="AQ5" s="40" t="n">
        <v>1.1234</v>
      </c>
      <c r="AR5" s="40" t="n">
        <v>0.671</v>
      </c>
      <c r="AS5" s="40" t="n">
        <v>5.851</v>
      </c>
      <c r="AT5" s="10" t="n">
        <v>2.8522</v>
      </c>
      <c r="AU5" s="10" t="n">
        <v>0.324</v>
      </c>
      <c r="AV5" s="10" t="n">
        <v>2.5063</v>
      </c>
    </row>
    <row r="6" customFormat="false" ht="12.8" hidden="false" customHeight="false" outlineLevel="0" collapsed="false">
      <c r="A6" s="38" t="n">
        <v>12856</v>
      </c>
      <c r="B6" s="39" t="n">
        <v>20160602</v>
      </c>
      <c r="C6" s="38" t="n">
        <v>230500</v>
      </c>
      <c r="D6" s="39" t="n">
        <v>2</v>
      </c>
      <c r="E6" s="9" t="n">
        <v>-97.53</v>
      </c>
      <c r="F6" s="9" t="n">
        <v>26.3</v>
      </c>
      <c r="G6" s="9" t="n">
        <v>1080.73</v>
      </c>
      <c r="H6" s="9" t="n">
        <v>12.12</v>
      </c>
      <c r="I6" s="9" t="n">
        <v>0</v>
      </c>
      <c r="J6" s="9" t="n">
        <v>0.5</v>
      </c>
      <c r="K6" s="9" t="n">
        <v>0.45</v>
      </c>
      <c r="L6" s="14" t="n">
        <v>3</v>
      </c>
      <c r="M6" s="14" t="n">
        <v>1</v>
      </c>
      <c r="N6" s="9" t="n">
        <v>14.08</v>
      </c>
      <c r="O6" s="9" t="n">
        <v>15.37</v>
      </c>
      <c r="P6" s="9" t="n">
        <v>85.14</v>
      </c>
      <c r="Q6" s="9" t="n">
        <v>1.28</v>
      </c>
      <c r="R6" s="15" t="n">
        <v>39</v>
      </c>
      <c r="S6" s="15" t="n">
        <v>0</v>
      </c>
      <c r="T6" s="15" t="n">
        <v>39</v>
      </c>
      <c r="U6" s="9" t="n">
        <v>14.08</v>
      </c>
      <c r="V6" s="9" t="n">
        <v>0</v>
      </c>
      <c r="W6" s="9" t="n">
        <v>14.08</v>
      </c>
      <c r="X6" s="10" t="n">
        <v>4.2269</v>
      </c>
      <c r="Y6" s="10" t="n">
        <v>0</v>
      </c>
      <c r="Z6" s="10" t="n">
        <v>4.2269</v>
      </c>
      <c r="AA6" s="40" t="n">
        <v>-94.12</v>
      </c>
      <c r="AB6" s="40" t="n">
        <v>30.4</v>
      </c>
      <c r="AC6" s="40" t="n">
        <v>156739.88</v>
      </c>
      <c r="AD6" s="40" t="n">
        <v>15.5</v>
      </c>
      <c r="AE6" s="40" t="n">
        <v>0</v>
      </c>
      <c r="AF6" s="40" t="n">
        <v>7.3</v>
      </c>
      <c r="AG6" s="40" t="n">
        <v>9.75</v>
      </c>
      <c r="AH6" s="41" t="n">
        <v>12</v>
      </c>
      <c r="AI6" s="41" t="n">
        <v>1</v>
      </c>
      <c r="AJ6" s="40" t="n">
        <v>1.97</v>
      </c>
      <c r="AK6" s="40" t="n">
        <v>7.66</v>
      </c>
      <c r="AL6" s="40" t="n">
        <v>299.84</v>
      </c>
      <c r="AM6" s="40" t="n">
        <v>0</v>
      </c>
      <c r="AN6" s="15" t="n">
        <v>5879</v>
      </c>
      <c r="AO6" s="15" t="n">
        <v>4096</v>
      </c>
      <c r="AP6" s="15" t="n">
        <v>607</v>
      </c>
      <c r="AQ6" s="40" t="n">
        <v>1.9705</v>
      </c>
      <c r="AR6" s="40" t="n">
        <v>1.6684</v>
      </c>
      <c r="AS6" s="40" t="n">
        <v>7.7611</v>
      </c>
      <c r="AT6" s="10" t="n">
        <v>85.7945</v>
      </c>
      <c r="AU6" s="10" t="n">
        <v>50.6083</v>
      </c>
      <c r="AV6" s="10" t="n">
        <v>34.8889</v>
      </c>
    </row>
    <row r="7" customFormat="false" ht="12.8" hidden="false" customHeight="false" outlineLevel="0" collapsed="false">
      <c r="R7" s="42"/>
      <c r="S7" s="42"/>
      <c r="T7" s="42"/>
      <c r="X7" s="43"/>
      <c r="Y7" s="43"/>
      <c r="Z7" s="43"/>
      <c r="AN7" s="42"/>
      <c r="AO7" s="42"/>
      <c r="AP7" s="42"/>
      <c r="AT7" s="43"/>
      <c r="AU7" s="43"/>
      <c r="AV7" s="43"/>
    </row>
    <row r="8" customFormat="false" ht="12.8" hidden="false" customHeight="false" outlineLevel="0" collapsed="false">
      <c r="R8" s="46" t="n">
        <f aca="false">AVERAGE(R4:R6)</f>
        <v>56.6666666666667</v>
      </c>
      <c r="S8" s="46" t="n">
        <f aca="false">AVERAGE(S4:S6)</f>
        <v>0</v>
      </c>
      <c r="T8" s="46" t="n">
        <f aca="false">AVERAGE(T4:T6)</f>
        <v>56.6666666666667</v>
      </c>
      <c r="X8" s="45" t="n">
        <f aca="false">AVERAGE(X4:X6)</f>
        <v>6.3286</v>
      </c>
      <c r="Y8" s="45" t="n">
        <f aca="false">AVERAGE(Y4:Y6)</f>
        <v>0</v>
      </c>
      <c r="Z8" s="45" t="n">
        <f aca="false">AVERAGE(Z4:Z6)</f>
        <v>6.3286</v>
      </c>
      <c r="AN8" s="46" t="n">
        <f aca="false">AVERAGE(AN4:AN6)</f>
        <v>2262.66666666667</v>
      </c>
      <c r="AO8" s="46" t="n">
        <f aca="false">AVERAGE(AO4:AO6)</f>
        <v>1437</v>
      </c>
      <c r="AP8" s="46" t="n">
        <f aca="false">AVERAGE(AP4:AP6)</f>
        <v>280.333333333333</v>
      </c>
      <c r="AT8" s="45" t="n">
        <f aca="false">AVERAGE(AT4:AT6)</f>
        <v>35.7773333333333</v>
      </c>
      <c r="AU8" s="45" t="n">
        <f aca="false">AVERAGE(AU4:AU6)</f>
        <v>17.5102</v>
      </c>
      <c r="AV8" s="45" t="n">
        <f aca="false">AVERAGE(AV4:AV6)</f>
        <v>18.1366666666667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6" activeCellId="0" sqref="A6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2" min="21" style="22" width="7.19"/>
    <col collapsed="false" customWidth="true" hidden="false" outlineLevel="0" max="23" min="23" style="22" width="7.76"/>
    <col collapsed="false" customWidth="true" hidden="false" outlineLevel="0" max="24" min="24" style="22" width="6.62"/>
    <col collapsed="false" customWidth="true" hidden="false" outlineLevel="0" max="25" min="25" style="22" width="7.61"/>
    <col collapsed="false" customWidth="true" hidden="false" outlineLevel="0" max="26" min="26" style="22" width="7.47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34"/>
    <col collapsed="false" customWidth="true" hidden="false" outlineLevel="0" max="45" min="44" style="22" width="7.61"/>
    <col collapsed="false" customWidth="true" hidden="false" outlineLevel="0" max="46" min="46" style="22" width="6.89"/>
    <col collapsed="false" customWidth="true" hidden="false" outlineLevel="0" max="47" min="47" style="22" width="7.34"/>
    <col collapsed="false" customWidth="true" hidden="false" outlineLevel="0" max="48" min="48" style="22" width="7.61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7400</v>
      </c>
      <c r="B4" s="39" t="n">
        <v>20150618</v>
      </c>
      <c r="C4" s="38" t="n">
        <v>65357</v>
      </c>
      <c r="D4" s="39" t="n">
        <v>1</v>
      </c>
      <c r="E4" s="9" t="n">
        <v>-101.75</v>
      </c>
      <c r="F4" s="9" t="n">
        <v>43.4</v>
      </c>
      <c r="G4" s="9" t="n">
        <v>13003.76</v>
      </c>
      <c r="H4" s="9" t="n">
        <v>12.25</v>
      </c>
      <c r="I4" s="9" t="n">
        <v>0.38</v>
      </c>
      <c r="J4" s="9" t="n">
        <v>3.45</v>
      </c>
      <c r="K4" s="9" t="n">
        <v>1.75</v>
      </c>
      <c r="L4" s="14" t="n">
        <v>870</v>
      </c>
      <c r="M4" s="14" t="n">
        <v>1</v>
      </c>
      <c r="N4" s="9" t="n">
        <v>21.71</v>
      </c>
      <c r="O4" s="9" t="n">
        <v>22.12</v>
      </c>
      <c r="P4" s="9" t="n">
        <v>188.95</v>
      </c>
      <c r="Q4" s="9" t="n">
        <v>0.18</v>
      </c>
      <c r="R4" s="15" t="n">
        <v>579</v>
      </c>
      <c r="S4" s="15" t="n">
        <v>0</v>
      </c>
      <c r="T4" s="15" t="n">
        <v>579</v>
      </c>
      <c r="U4" s="9" t="n">
        <v>21.7116</v>
      </c>
      <c r="V4" s="9" t="n">
        <v>0</v>
      </c>
      <c r="W4" s="9" t="n">
        <v>21.7116</v>
      </c>
      <c r="X4" s="10" t="n">
        <v>78.4257</v>
      </c>
      <c r="Y4" s="10" t="n">
        <v>0</v>
      </c>
      <c r="Z4" s="10" t="n">
        <v>78.4257</v>
      </c>
      <c r="AA4" s="40" t="n">
        <v>-101.82</v>
      </c>
      <c r="AB4" s="40" t="n">
        <v>43.8</v>
      </c>
      <c r="AC4" s="40" t="n">
        <v>80205.07</v>
      </c>
      <c r="AD4" s="40" t="n">
        <v>15.62</v>
      </c>
      <c r="AE4" s="40" t="n">
        <v>0.12</v>
      </c>
      <c r="AF4" s="40" t="n">
        <v>4.7</v>
      </c>
      <c r="AG4" s="40" t="n">
        <v>3.15</v>
      </c>
      <c r="AH4" s="41" t="n">
        <v>761</v>
      </c>
      <c r="AI4" s="41" t="n">
        <v>1</v>
      </c>
      <c r="AJ4" s="40" t="n">
        <v>4.83</v>
      </c>
      <c r="AK4" s="40" t="n">
        <v>12.21</v>
      </c>
      <c r="AL4" s="40" t="n">
        <v>188.95</v>
      </c>
      <c r="AM4" s="40" t="n">
        <v>0</v>
      </c>
      <c r="AN4" s="15" t="n">
        <v>3595</v>
      </c>
      <c r="AO4" s="15" t="n">
        <v>1597</v>
      </c>
      <c r="AP4" s="15" t="n">
        <v>738</v>
      </c>
      <c r="AQ4" s="40" t="n">
        <v>4.8275</v>
      </c>
      <c r="AR4" s="40" t="n">
        <v>2.5628</v>
      </c>
      <c r="AS4" s="40" t="n">
        <v>17.8885</v>
      </c>
      <c r="AT4" s="10" t="n">
        <v>107.5528</v>
      </c>
      <c r="AU4" s="10" t="n">
        <v>25.3642</v>
      </c>
      <c r="AV4" s="10" t="n">
        <v>81.8146</v>
      </c>
    </row>
    <row r="5" customFormat="false" ht="12.8" hidden="false" customHeight="false" outlineLevel="0" collapsed="false">
      <c r="A5" s="38" t="n">
        <v>19439</v>
      </c>
      <c r="B5" s="39" t="n">
        <v>20170731</v>
      </c>
      <c r="C5" s="38" t="n">
        <v>41814</v>
      </c>
      <c r="D5" s="39" t="n">
        <v>1</v>
      </c>
      <c r="E5" s="9" t="n">
        <v>-103.55</v>
      </c>
      <c r="F5" s="9" t="n">
        <v>54.05</v>
      </c>
      <c r="G5" s="9" t="n">
        <v>4591.21</v>
      </c>
      <c r="H5" s="9" t="n">
        <v>12.88</v>
      </c>
      <c r="I5" s="9" t="n">
        <v>0</v>
      </c>
      <c r="J5" s="9" t="n">
        <v>1.65</v>
      </c>
      <c r="K5" s="9" t="n">
        <v>1.35</v>
      </c>
      <c r="L5" s="14" t="n">
        <v>370</v>
      </c>
      <c r="M5" s="14" t="n">
        <v>1</v>
      </c>
      <c r="N5" s="9" t="n">
        <v>20.26</v>
      </c>
      <c r="O5" s="9" t="n">
        <v>21.77</v>
      </c>
      <c r="P5" s="9" t="n">
        <v>96.33</v>
      </c>
      <c r="Q5" s="9" t="n">
        <v>0.13</v>
      </c>
      <c r="R5" s="15" t="n">
        <v>253</v>
      </c>
      <c r="S5" s="15" t="n">
        <v>0</v>
      </c>
      <c r="T5" s="15" t="n">
        <v>253</v>
      </c>
      <c r="U5" s="9" t="n">
        <v>20.2634</v>
      </c>
      <c r="V5" s="9" t="n">
        <v>0</v>
      </c>
      <c r="W5" s="9" t="n">
        <v>20.2634</v>
      </c>
      <c r="X5" s="10" t="n">
        <v>25.8427</v>
      </c>
      <c r="Y5" s="10" t="n">
        <v>0</v>
      </c>
      <c r="Z5" s="10" t="n">
        <v>25.8427</v>
      </c>
      <c r="AA5" s="40" t="n">
        <v>-104.18</v>
      </c>
      <c r="AB5" s="40" t="n">
        <v>53.62</v>
      </c>
      <c r="AC5" s="40" t="n">
        <v>83283.12</v>
      </c>
      <c r="AD5" s="40" t="n">
        <v>14.25</v>
      </c>
      <c r="AE5" s="40" t="n">
        <v>0</v>
      </c>
      <c r="AF5" s="40" t="n">
        <v>5.4</v>
      </c>
      <c r="AG5" s="40" t="n">
        <v>5.1</v>
      </c>
      <c r="AH5" s="41" t="n">
        <v>397</v>
      </c>
      <c r="AI5" s="41" t="n">
        <v>1</v>
      </c>
      <c r="AJ5" s="40" t="n">
        <v>2.79</v>
      </c>
      <c r="AK5" s="40" t="n">
        <v>8.59</v>
      </c>
      <c r="AL5" s="40" t="n">
        <v>129.46</v>
      </c>
      <c r="AM5" s="40" t="n">
        <v>0</v>
      </c>
      <c r="AN5" s="15" t="n">
        <v>4543</v>
      </c>
      <c r="AO5" s="15" t="n">
        <v>1611</v>
      </c>
      <c r="AP5" s="15" t="n">
        <v>987</v>
      </c>
      <c r="AQ5" s="40" t="n">
        <v>2.7899</v>
      </c>
      <c r="AR5" s="40" t="n">
        <v>1.936</v>
      </c>
      <c r="AS5" s="40" t="n">
        <v>9.593</v>
      </c>
      <c r="AT5" s="10" t="n">
        <v>64.5421</v>
      </c>
      <c r="AU5" s="10" t="n">
        <v>15.8825</v>
      </c>
      <c r="AV5" s="10" t="n">
        <v>48.2153</v>
      </c>
    </row>
    <row r="6" customFormat="false" ht="12.8" hidden="false" customHeight="false" outlineLevel="0" collapsed="false">
      <c r="R6" s="42"/>
      <c r="S6" s="42"/>
      <c r="T6" s="42"/>
      <c r="X6" s="43"/>
      <c r="Y6" s="43"/>
      <c r="Z6" s="43"/>
      <c r="AN6" s="42"/>
      <c r="AO6" s="42"/>
      <c r="AP6" s="42"/>
      <c r="AT6" s="43"/>
      <c r="AU6" s="43"/>
      <c r="AV6" s="43"/>
    </row>
    <row r="7" customFormat="false" ht="12.8" hidden="false" customHeight="false" outlineLevel="0" collapsed="false">
      <c r="R7" s="46" t="n">
        <f aca="false">AVERAGE(R4:R5)</f>
        <v>416</v>
      </c>
      <c r="S7" s="46" t="n">
        <f aca="false">AVERAGE(S4:S5)</f>
        <v>0</v>
      </c>
      <c r="T7" s="46" t="n">
        <f aca="false">AVERAGE(T4:T5)</f>
        <v>416</v>
      </c>
      <c r="X7" s="45" t="n">
        <f aca="false">AVERAGE(X4:X5)</f>
        <v>52.1342</v>
      </c>
      <c r="Y7" s="45" t="n">
        <f aca="false">AVERAGE(Y4:Y5)</f>
        <v>0</v>
      </c>
      <c r="Z7" s="45" t="n">
        <f aca="false">AVERAGE(Z4:Z5)</f>
        <v>52.1342</v>
      </c>
      <c r="AN7" s="46" t="n">
        <f aca="false">AVERAGE(AN4:AN5)</f>
        <v>4069</v>
      </c>
      <c r="AO7" s="46" t="n">
        <f aca="false">AVERAGE(AO4:AO5)</f>
        <v>1604</v>
      </c>
      <c r="AP7" s="46" t="n">
        <f aca="false">AVERAGE(AP4:AP5)</f>
        <v>862.5</v>
      </c>
      <c r="AT7" s="45" t="n">
        <f aca="false">AVERAGE(AT4:AT5)</f>
        <v>86.04745</v>
      </c>
      <c r="AU7" s="45" t="n">
        <f aca="false">AVERAGE(AU4:AU5)</f>
        <v>20.62335</v>
      </c>
      <c r="AV7" s="45" t="n">
        <f aca="false">AVERAGE(AV4:AV5)</f>
        <v>65.01495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4" activeCellId="0" sqref="A4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34"/>
    <col collapsed="false" customWidth="true" hidden="false" outlineLevel="0" max="23" min="22" style="22" width="7.61"/>
    <col collapsed="false" customWidth="true" hidden="false" outlineLevel="0" max="25" min="24" style="22" width="6.89"/>
    <col collapsed="false" customWidth="true" hidden="false" outlineLevel="0" max="26" min="26" style="22" width="7.88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4" min="43" style="22" width="7.47"/>
    <col collapsed="false" customWidth="true" hidden="false" outlineLevel="0" max="45" min="45" style="22" width="7.34"/>
    <col collapsed="false" customWidth="true" hidden="false" outlineLevel="0" max="46" min="46" style="22" width="6.62"/>
    <col collapsed="false" customWidth="true" hidden="false" outlineLevel="0" max="47" min="47" style="22" width="7.05"/>
    <col collapsed="false" customWidth="true" hidden="false" outlineLevel="0" max="48" min="48" style="22" width="7.47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1926</v>
      </c>
      <c r="B4" s="39" t="n">
        <v>20140701</v>
      </c>
      <c r="C4" s="38" t="n">
        <v>111432</v>
      </c>
      <c r="D4" s="39" t="n">
        <v>1</v>
      </c>
      <c r="E4" s="9" t="n">
        <v>-77.5</v>
      </c>
      <c r="F4" s="9" t="n">
        <v>26.45</v>
      </c>
      <c r="G4" s="9" t="n">
        <v>1107.01</v>
      </c>
      <c r="H4" s="9" t="n">
        <v>8.12</v>
      </c>
      <c r="I4" s="9" t="n">
        <v>0</v>
      </c>
      <c r="J4" s="9" t="n">
        <v>0.45</v>
      </c>
      <c r="K4" s="9" t="n">
        <v>0.85</v>
      </c>
      <c r="L4" s="14" t="n">
        <v>0</v>
      </c>
      <c r="M4" s="14" t="n">
        <v>0</v>
      </c>
      <c r="N4" s="9" t="n">
        <v>12.23</v>
      </c>
      <c r="O4" s="9" t="n">
        <v>14.1</v>
      </c>
      <c r="P4" s="9" t="n">
        <v>73.54</v>
      </c>
      <c r="Q4" s="9" t="n">
        <v>0.18</v>
      </c>
      <c r="R4" s="15" t="n">
        <v>40</v>
      </c>
      <c r="S4" s="15" t="n">
        <v>0</v>
      </c>
      <c r="T4" s="15" t="n">
        <v>40</v>
      </c>
      <c r="U4" s="9" t="n">
        <v>12.2313</v>
      </c>
      <c r="V4" s="9" t="n">
        <v>0</v>
      </c>
      <c r="W4" s="9" t="n">
        <v>12.2313</v>
      </c>
      <c r="X4" s="10" t="n">
        <v>3.7611</v>
      </c>
      <c r="Y4" s="10" t="n">
        <v>0</v>
      </c>
      <c r="Z4" s="10" t="n">
        <v>3.7611</v>
      </c>
      <c r="AA4" s="40" t="n">
        <v>-77.5</v>
      </c>
      <c r="AB4" s="40" t="n">
        <v>26.42</v>
      </c>
      <c r="AC4" s="40" t="n">
        <v>31639.56</v>
      </c>
      <c r="AD4" s="40" t="n">
        <v>17.38</v>
      </c>
      <c r="AE4" s="40" t="n">
        <v>0</v>
      </c>
      <c r="AF4" s="40" t="n">
        <v>2.35</v>
      </c>
      <c r="AG4" s="40" t="n">
        <v>3.5</v>
      </c>
      <c r="AH4" s="41" t="n">
        <v>0</v>
      </c>
      <c r="AI4" s="41" t="n">
        <v>0</v>
      </c>
      <c r="AJ4" s="40" t="n">
        <v>2.85</v>
      </c>
      <c r="AK4" s="40" t="n">
        <v>6.29</v>
      </c>
      <c r="AL4" s="40" t="n">
        <v>73.54</v>
      </c>
      <c r="AM4" s="40" t="n">
        <v>0</v>
      </c>
      <c r="AN4" s="15" t="n">
        <v>1143</v>
      </c>
      <c r="AO4" s="15" t="n">
        <v>468</v>
      </c>
      <c r="AP4" s="15" t="n">
        <v>318</v>
      </c>
      <c r="AQ4" s="40" t="n">
        <v>2.8523</v>
      </c>
      <c r="AR4" s="40" t="n">
        <v>1.9548</v>
      </c>
      <c r="AS4" s="40" t="n">
        <v>7.3487</v>
      </c>
      <c r="AT4" s="10" t="n">
        <v>25.0683</v>
      </c>
      <c r="AU4" s="10" t="n">
        <v>7.0344</v>
      </c>
      <c r="AV4" s="10" t="n">
        <v>17.9689</v>
      </c>
    </row>
    <row r="5" customFormat="false" ht="12.8" hidden="false" customHeight="false" outlineLevel="0" collapsed="false">
      <c r="A5" s="38" t="n">
        <v>7384</v>
      </c>
      <c r="B5" s="39" t="n">
        <v>20150617</v>
      </c>
      <c r="C5" s="38" t="n">
        <v>60611</v>
      </c>
      <c r="D5" s="39" t="n">
        <v>1</v>
      </c>
      <c r="E5" s="9" t="n">
        <v>-96.38</v>
      </c>
      <c r="F5" s="9" t="n">
        <v>27.97</v>
      </c>
      <c r="G5" s="9" t="n">
        <v>1801.73</v>
      </c>
      <c r="H5" s="9" t="n">
        <v>8.5</v>
      </c>
      <c r="I5" s="9" t="n">
        <v>0</v>
      </c>
      <c r="J5" s="9" t="n">
        <v>0.7</v>
      </c>
      <c r="K5" s="9" t="n">
        <v>0.7</v>
      </c>
      <c r="L5" s="14" t="n">
        <v>0</v>
      </c>
      <c r="M5" s="14" t="n">
        <v>0</v>
      </c>
      <c r="N5" s="9" t="n">
        <v>36.53</v>
      </c>
      <c r="O5" s="9" t="n">
        <v>52.84</v>
      </c>
      <c r="P5" s="9" t="n">
        <v>299.89</v>
      </c>
      <c r="Q5" s="9" t="n">
        <v>0.92</v>
      </c>
      <c r="R5" s="15" t="n">
        <v>66</v>
      </c>
      <c r="S5" s="15" t="n">
        <v>0</v>
      </c>
      <c r="T5" s="15" t="n">
        <v>66</v>
      </c>
      <c r="U5" s="9" t="n">
        <v>36.5348</v>
      </c>
      <c r="V5" s="9" t="n">
        <v>0</v>
      </c>
      <c r="W5" s="9" t="n">
        <v>36.5348</v>
      </c>
      <c r="X5" s="10" t="n">
        <v>18.285</v>
      </c>
      <c r="Y5" s="10" t="n">
        <v>0</v>
      </c>
      <c r="Z5" s="10" t="n">
        <v>18.285</v>
      </c>
      <c r="AA5" s="40" t="n">
        <v>-96.6</v>
      </c>
      <c r="AB5" s="40" t="n">
        <v>27.48</v>
      </c>
      <c r="AC5" s="40" t="n">
        <v>10530.98</v>
      </c>
      <c r="AD5" s="40" t="n">
        <v>17.12</v>
      </c>
      <c r="AE5" s="40" t="n">
        <v>0</v>
      </c>
      <c r="AF5" s="40" t="n">
        <v>1.35</v>
      </c>
      <c r="AG5" s="40" t="n">
        <v>2.1</v>
      </c>
      <c r="AH5" s="41" t="n">
        <v>0</v>
      </c>
      <c r="AI5" s="41" t="n">
        <v>0</v>
      </c>
      <c r="AJ5" s="40" t="n">
        <v>10.01</v>
      </c>
      <c r="AK5" s="40" t="n">
        <v>29.71</v>
      </c>
      <c r="AL5" s="40" t="n">
        <v>299.89</v>
      </c>
      <c r="AM5" s="40" t="n">
        <v>0</v>
      </c>
      <c r="AN5" s="15" t="n">
        <v>384</v>
      </c>
      <c r="AO5" s="15" t="n">
        <v>110</v>
      </c>
      <c r="AP5" s="15" t="n">
        <v>187</v>
      </c>
      <c r="AQ5" s="40" t="n">
        <v>10.0101</v>
      </c>
      <c r="AR5" s="40" t="n">
        <v>1.7611</v>
      </c>
      <c r="AS5" s="40" t="n">
        <v>19.5125</v>
      </c>
      <c r="AT5" s="10" t="n">
        <v>29.2824</v>
      </c>
      <c r="AU5" s="10" t="n">
        <v>1.4758</v>
      </c>
      <c r="AV5" s="10" t="n">
        <v>27.7965</v>
      </c>
    </row>
    <row r="6" customFormat="false" ht="12.8" hidden="false" customHeight="false" outlineLevel="0" collapsed="false">
      <c r="A6" s="38" t="n">
        <v>7384</v>
      </c>
      <c r="B6" s="39" t="n">
        <v>20150617</v>
      </c>
      <c r="C6" s="38" t="n">
        <v>60611</v>
      </c>
      <c r="D6" s="39" t="n">
        <v>2</v>
      </c>
      <c r="E6" s="9" t="n">
        <v>-96.32</v>
      </c>
      <c r="F6" s="9" t="n">
        <v>30.53</v>
      </c>
      <c r="G6" s="9" t="n">
        <v>1065.07</v>
      </c>
      <c r="H6" s="9" t="n">
        <v>3.62</v>
      </c>
      <c r="I6" s="9" t="n">
        <v>0</v>
      </c>
      <c r="J6" s="9" t="n">
        <v>0.7</v>
      </c>
      <c r="K6" s="9" t="n">
        <v>0.7</v>
      </c>
      <c r="L6" s="14" t="n">
        <v>88</v>
      </c>
      <c r="M6" s="14" t="n">
        <v>1</v>
      </c>
      <c r="N6" s="9" t="n">
        <v>22.59</v>
      </c>
      <c r="O6" s="9" t="n">
        <v>27.53</v>
      </c>
      <c r="P6" s="9" t="n">
        <v>134.39</v>
      </c>
      <c r="Q6" s="9" t="n">
        <v>2.14</v>
      </c>
      <c r="R6" s="15" t="n">
        <v>40</v>
      </c>
      <c r="S6" s="15" t="n">
        <v>0</v>
      </c>
      <c r="T6" s="15" t="n">
        <v>40</v>
      </c>
      <c r="U6" s="9" t="n">
        <v>22.5923</v>
      </c>
      <c r="V6" s="9" t="n">
        <v>0</v>
      </c>
      <c r="W6" s="9" t="n">
        <v>22.5923</v>
      </c>
      <c r="X6" s="10" t="n">
        <v>6.684</v>
      </c>
      <c r="Y6" s="10" t="n">
        <v>0</v>
      </c>
      <c r="Z6" s="10" t="n">
        <v>6.684</v>
      </c>
      <c r="AA6" s="40" t="n">
        <v>-96.8</v>
      </c>
      <c r="AB6" s="40" t="n">
        <v>30.35</v>
      </c>
      <c r="AC6" s="40" t="n">
        <v>35397.21</v>
      </c>
      <c r="AD6" s="40" t="n">
        <v>12.12</v>
      </c>
      <c r="AE6" s="40" t="n">
        <v>0</v>
      </c>
      <c r="AF6" s="40" t="n">
        <v>2.05</v>
      </c>
      <c r="AG6" s="40" t="n">
        <v>3.75</v>
      </c>
      <c r="AH6" s="41" t="n">
        <v>88</v>
      </c>
      <c r="AI6" s="41" t="n">
        <v>1</v>
      </c>
      <c r="AJ6" s="40" t="n">
        <v>4.55</v>
      </c>
      <c r="AK6" s="40" t="n">
        <v>8.69</v>
      </c>
      <c r="AL6" s="40" t="n">
        <v>134.39</v>
      </c>
      <c r="AM6" s="40" t="n">
        <v>0</v>
      </c>
      <c r="AN6" s="15" t="n">
        <v>1327</v>
      </c>
      <c r="AO6" s="15" t="n">
        <v>902</v>
      </c>
      <c r="AP6" s="15" t="n">
        <v>303</v>
      </c>
      <c r="AQ6" s="40" t="n">
        <v>4.553</v>
      </c>
      <c r="AR6" s="40" t="n">
        <v>3.548</v>
      </c>
      <c r="AS6" s="40" t="n">
        <v>9.3733</v>
      </c>
      <c r="AT6" s="10" t="n">
        <v>44.7677</v>
      </c>
      <c r="AU6" s="10" t="n">
        <v>23.7129</v>
      </c>
      <c r="AV6" s="10" t="n">
        <v>21.0442</v>
      </c>
    </row>
    <row r="7" customFormat="false" ht="12.8" hidden="false" customHeight="false" outlineLevel="0" collapsed="false">
      <c r="A7" s="38" t="n">
        <v>12856</v>
      </c>
      <c r="B7" s="39" t="n">
        <v>20160602</v>
      </c>
      <c r="C7" s="38" t="n">
        <v>230500</v>
      </c>
      <c r="D7" s="39" t="n">
        <v>1</v>
      </c>
      <c r="E7" s="9" t="n">
        <v>-95.7</v>
      </c>
      <c r="F7" s="9" t="n">
        <v>27.92</v>
      </c>
      <c r="G7" s="9" t="n">
        <v>1201.71</v>
      </c>
      <c r="H7" s="9" t="n">
        <v>6.25</v>
      </c>
      <c r="I7" s="9" t="n">
        <v>0</v>
      </c>
      <c r="J7" s="9" t="n">
        <v>0.65</v>
      </c>
      <c r="K7" s="9" t="n">
        <v>0.5</v>
      </c>
      <c r="L7" s="14" t="n">
        <v>0</v>
      </c>
      <c r="M7" s="14" t="n">
        <v>0</v>
      </c>
      <c r="N7" s="9" t="n">
        <v>29.17</v>
      </c>
      <c r="O7" s="9" t="n">
        <v>36.19</v>
      </c>
      <c r="P7" s="9" t="n">
        <v>167.56</v>
      </c>
      <c r="Q7" s="9" t="n">
        <v>1.37</v>
      </c>
      <c r="R7" s="15" t="n">
        <v>44</v>
      </c>
      <c r="S7" s="15" t="n">
        <v>0</v>
      </c>
      <c r="T7" s="15" t="n">
        <v>44</v>
      </c>
      <c r="U7" s="9" t="n">
        <v>29.1748</v>
      </c>
      <c r="V7" s="9" t="n">
        <v>0</v>
      </c>
      <c r="W7" s="9" t="n">
        <v>29.1748</v>
      </c>
      <c r="X7" s="10" t="n">
        <v>9.7388</v>
      </c>
      <c r="Y7" s="10" t="n">
        <v>0</v>
      </c>
      <c r="Z7" s="10" t="n">
        <v>9.7388</v>
      </c>
      <c r="AA7" s="40" t="n">
        <v>-94.12</v>
      </c>
      <c r="AB7" s="40" t="n">
        <v>30.4</v>
      </c>
      <c r="AC7" s="40" t="n">
        <v>156739.88</v>
      </c>
      <c r="AD7" s="40" t="n">
        <v>15.5</v>
      </c>
      <c r="AE7" s="40" t="n">
        <v>0</v>
      </c>
      <c r="AF7" s="40" t="n">
        <v>7.3</v>
      </c>
      <c r="AG7" s="40" t="n">
        <v>9.75</v>
      </c>
      <c r="AH7" s="41" t="n">
        <v>12</v>
      </c>
      <c r="AI7" s="41" t="n">
        <v>1</v>
      </c>
      <c r="AJ7" s="40" t="n">
        <v>1.97</v>
      </c>
      <c r="AK7" s="40" t="n">
        <v>7.66</v>
      </c>
      <c r="AL7" s="40" t="n">
        <v>299.84</v>
      </c>
      <c r="AM7" s="40" t="n">
        <v>0</v>
      </c>
      <c r="AN7" s="15" t="n">
        <v>5879</v>
      </c>
      <c r="AO7" s="15" t="n">
        <v>4096</v>
      </c>
      <c r="AP7" s="15" t="n">
        <v>607</v>
      </c>
      <c r="AQ7" s="40" t="n">
        <v>1.9705</v>
      </c>
      <c r="AR7" s="40" t="n">
        <v>1.6684</v>
      </c>
      <c r="AS7" s="40" t="n">
        <v>7.7611</v>
      </c>
      <c r="AT7" s="10" t="n">
        <v>85.7945</v>
      </c>
      <c r="AU7" s="10" t="n">
        <v>50.6083</v>
      </c>
      <c r="AV7" s="10" t="n">
        <v>34.8889</v>
      </c>
    </row>
    <row r="8" customFormat="false" ht="12.8" hidden="false" customHeight="false" outlineLevel="0" collapsed="false">
      <c r="A8" s="38" t="n">
        <v>12917</v>
      </c>
      <c r="B8" s="39" t="n">
        <v>20160606</v>
      </c>
      <c r="C8" s="38" t="n">
        <v>211240</v>
      </c>
      <c r="D8" s="39" t="n">
        <v>2</v>
      </c>
      <c r="E8" s="9" t="n">
        <v>-81.48</v>
      </c>
      <c r="F8" s="9" t="n">
        <v>31.42</v>
      </c>
      <c r="G8" s="9" t="n">
        <v>1477.11</v>
      </c>
      <c r="H8" s="9" t="n">
        <v>6.38</v>
      </c>
      <c r="I8" s="9" t="n">
        <v>0</v>
      </c>
      <c r="J8" s="9" t="n">
        <v>0.7</v>
      </c>
      <c r="K8" s="9" t="n">
        <v>0.5</v>
      </c>
      <c r="L8" s="14" t="n">
        <v>3</v>
      </c>
      <c r="M8" s="14" t="n">
        <v>1</v>
      </c>
      <c r="N8" s="9" t="n">
        <v>33.72</v>
      </c>
      <c r="O8" s="9" t="n">
        <v>24.65</v>
      </c>
      <c r="P8" s="9" t="n">
        <v>101.8</v>
      </c>
      <c r="Q8" s="9" t="n">
        <v>2.42</v>
      </c>
      <c r="R8" s="15" t="n">
        <v>56</v>
      </c>
      <c r="S8" s="15" t="n">
        <v>0</v>
      </c>
      <c r="T8" s="15" t="n">
        <v>56</v>
      </c>
      <c r="U8" s="9" t="n">
        <v>33.7161</v>
      </c>
      <c r="V8" s="9" t="n">
        <v>0</v>
      </c>
      <c r="W8" s="9" t="n">
        <v>33.7161</v>
      </c>
      <c r="X8" s="10" t="n">
        <v>13.834</v>
      </c>
      <c r="Y8" s="10" t="n">
        <v>0</v>
      </c>
      <c r="Z8" s="10" t="n">
        <v>13.834</v>
      </c>
      <c r="AA8" s="40" t="n">
        <v>-81.8</v>
      </c>
      <c r="AB8" s="40" t="n">
        <v>31.67</v>
      </c>
      <c r="AC8" s="40" t="n">
        <v>182802.64</v>
      </c>
      <c r="AD8" s="40" t="n">
        <v>12.88</v>
      </c>
      <c r="AE8" s="40" t="n">
        <v>0</v>
      </c>
      <c r="AF8" s="40" t="n">
        <v>6.65</v>
      </c>
      <c r="AG8" s="40" t="n">
        <v>8.1</v>
      </c>
      <c r="AH8" s="41" t="n">
        <v>11</v>
      </c>
      <c r="AI8" s="41" t="n">
        <v>1</v>
      </c>
      <c r="AJ8" s="40" t="n">
        <v>2.23</v>
      </c>
      <c r="AK8" s="40" t="n">
        <v>6.17</v>
      </c>
      <c r="AL8" s="40" t="n">
        <v>122.73</v>
      </c>
      <c r="AM8" s="40" t="n">
        <v>0</v>
      </c>
      <c r="AN8" s="15" t="n">
        <v>6949</v>
      </c>
      <c r="AO8" s="15" t="n">
        <v>5743</v>
      </c>
      <c r="AP8" s="15" t="n">
        <v>832</v>
      </c>
      <c r="AQ8" s="40" t="n">
        <v>2.2286</v>
      </c>
      <c r="AR8" s="40" t="n">
        <v>1.7619</v>
      </c>
      <c r="AS8" s="40" t="n">
        <v>6.4427</v>
      </c>
      <c r="AT8" s="10" t="n">
        <v>113.1659</v>
      </c>
      <c r="AU8" s="10" t="n">
        <v>73.9398</v>
      </c>
      <c r="AV8" s="10" t="n">
        <v>39.1696</v>
      </c>
    </row>
    <row r="9" customFormat="false" ht="12.8" hidden="false" customHeight="false" outlineLevel="0" collapsed="false">
      <c r="A9" s="38" t="n">
        <v>12932</v>
      </c>
      <c r="B9" s="39" t="n">
        <v>20160607</v>
      </c>
      <c r="C9" s="38" t="n">
        <v>202125</v>
      </c>
      <c r="D9" s="39" t="n">
        <v>1</v>
      </c>
      <c r="E9" s="9" t="n">
        <v>-75.95</v>
      </c>
      <c r="F9" s="9" t="n">
        <v>29.88</v>
      </c>
      <c r="G9" s="9" t="n">
        <v>1420.57</v>
      </c>
      <c r="H9" s="9" t="n">
        <v>6.75</v>
      </c>
      <c r="I9" s="9" t="n">
        <v>0</v>
      </c>
      <c r="J9" s="9" t="n">
        <v>1.05</v>
      </c>
      <c r="K9" s="9" t="n">
        <v>0.5</v>
      </c>
      <c r="L9" s="14" t="n">
        <v>0</v>
      </c>
      <c r="M9" s="14" t="n">
        <v>0</v>
      </c>
      <c r="N9" s="9" t="n">
        <v>25.12</v>
      </c>
      <c r="O9" s="9" t="n">
        <v>31.05</v>
      </c>
      <c r="P9" s="9" t="n">
        <v>162.22</v>
      </c>
      <c r="Q9" s="9" t="n">
        <v>0.24</v>
      </c>
      <c r="R9" s="15" t="n">
        <v>53</v>
      </c>
      <c r="S9" s="15" t="n">
        <v>0</v>
      </c>
      <c r="T9" s="15" t="n">
        <v>53</v>
      </c>
      <c r="U9" s="9" t="n">
        <v>25.1178</v>
      </c>
      <c r="V9" s="9" t="n">
        <v>0</v>
      </c>
      <c r="W9" s="9" t="n">
        <v>25.1178</v>
      </c>
      <c r="X9" s="10" t="n">
        <v>9.9116</v>
      </c>
      <c r="Y9" s="10" t="n">
        <v>0</v>
      </c>
      <c r="Z9" s="10" t="n">
        <v>9.9116</v>
      </c>
      <c r="AA9" s="40" t="n">
        <v>-74.28</v>
      </c>
      <c r="AB9" s="40" t="n">
        <v>31.42</v>
      </c>
      <c r="AC9" s="40" t="n">
        <v>49984.22</v>
      </c>
      <c r="AD9" s="40" t="n">
        <v>15.62</v>
      </c>
      <c r="AE9" s="40" t="n">
        <v>0</v>
      </c>
      <c r="AF9" s="40" t="n">
        <v>4.6</v>
      </c>
      <c r="AG9" s="40" t="n">
        <v>3.9</v>
      </c>
      <c r="AH9" s="41" t="n">
        <v>0</v>
      </c>
      <c r="AI9" s="41" t="n">
        <v>0</v>
      </c>
      <c r="AJ9" s="40" t="n">
        <v>2.48</v>
      </c>
      <c r="AK9" s="40" t="n">
        <v>7.6</v>
      </c>
      <c r="AL9" s="40" t="n">
        <v>162.22</v>
      </c>
      <c r="AM9" s="40" t="n">
        <v>0</v>
      </c>
      <c r="AN9" s="15" t="n">
        <v>1895</v>
      </c>
      <c r="AO9" s="15" t="n">
        <v>1012</v>
      </c>
      <c r="AP9" s="15" t="n">
        <v>454</v>
      </c>
      <c r="AQ9" s="40" t="n">
        <v>2.4775</v>
      </c>
      <c r="AR9" s="40" t="n">
        <v>1.7592</v>
      </c>
      <c r="AS9" s="40" t="n">
        <v>6.3507</v>
      </c>
      <c r="AT9" s="10" t="n">
        <v>34.3987</v>
      </c>
      <c r="AU9" s="10" t="n">
        <v>13.0439</v>
      </c>
      <c r="AV9" s="10" t="n">
        <v>21.1252</v>
      </c>
    </row>
    <row r="10" customFormat="false" ht="12.8" hidden="false" customHeight="false" outlineLevel="0" collapsed="false">
      <c r="A10" s="38" t="n">
        <v>19448</v>
      </c>
      <c r="B10" s="39" t="n">
        <v>20170731</v>
      </c>
      <c r="C10" s="38" t="n">
        <v>175025</v>
      </c>
      <c r="D10" s="39" t="n">
        <v>1</v>
      </c>
      <c r="E10" s="9" t="n">
        <v>-76.43</v>
      </c>
      <c r="F10" s="9" t="n">
        <v>28.33</v>
      </c>
      <c r="G10" s="9" t="n">
        <v>1687.01</v>
      </c>
      <c r="H10" s="9" t="n">
        <v>6.25</v>
      </c>
      <c r="I10" s="9" t="n">
        <v>0</v>
      </c>
      <c r="J10" s="9" t="n">
        <v>0.5</v>
      </c>
      <c r="K10" s="9" t="n">
        <v>0.8</v>
      </c>
      <c r="L10" s="14" t="n">
        <v>0</v>
      </c>
      <c r="M10" s="14" t="n">
        <v>0</v>
      </c>
      <c r="N10" s="9" t="n">
        <v>15.11</v>
      </c>
      <c r="O10" s="9" t="n">
        <v>10.5</v>
      </c>
      <c r="P10" s="9" t="n">
        <v>54.04</v>
      </c>
      <c r="Q10" s="9" t="n">
        <v>1.07</v>
      </c>
      <c r="R10" s="15" t="n">
        <v>62</v>
      </c>
      <c r="S10" s="15" t="n">
        <v>0</v>
      </c>
      <c r="T10" s="15" t="n">
        <v>62</v>
      </c>
      <c r="U10" s="9" t="n">
        <v>15.1137</v>
      </c>
      <c r="V10" s="9" t="n">
        <v>0</v>
      </c>
      <c r="W10" s="9" t="n">
        <v>15.1137</v>
      </c>
      <c r="X10" s="10" t="n">
        <v>7.0825</v>
      </c>
      <c r="Y10" s="10" t="n">
        <v>0</v>
      </c>
      <c r="Z10" s="10" t="n">
        <v>7.0825</v>
      </c>
      <c r="AA10" s="40" t="n">
        <v>-74.75</v>
      </c>
      <c r="AB10" s="40" t="n">
        <v>29.15</v>
      </c>
      <c r="AC10" s="40" t="n">
        <v>112356.74</v>
      </c>
      <c r="AD10" s="40" t="n">
        <v>15.75</v>
      </c>
      <c r="AE10" s="40" t="n">
        <v>0</v>
      </c>
      <c r="AF10" s="40" t="n">
        <v>6.85</v>
      </c>
      <c r="AG10" s="40" t="n">
        <v>7.85</v>
      </c>
      <c r="AH10" s="41" t="n">
        <v>0</v>
      </c>
      <c r="AI10" s="41" t="n">
        <v>0</v>
      </c>
      <c r="AJ10" s="40" t="n">
        <v>2.32</v>
      </c>
      <c r="AK10" s="40" t="n">
        <v>5.88</v>
      </c>
      <c r="AL10" s="40" t="n">
        <v>173.13</v>
      </c>
      <c r="AM10" s="40" t="n">
        <v>0</v>
      </c>
      <c r="AN10" s="15" t="n">
        <v>4162</v>
      </c>
      <c r="AO10" s="15" t="n">
        <v>2896</v>
      </c>
      <c r="AP10" s="15" t="n">
        <v>566</v>
      </c>
      <c r="AQ10" s="40" t="n">
        <v>2.324</v>
      </c>
      <c r="AR10" s="40" t="n">
        <v>1.9001</v>
      </c>
      <c r="AS10" s="40" t="n">
        <v>7.3508</v>
      </c>
      <c r="AT10" s="10" t="n">
        <v>72.5318</v>
      </c>
      <c r="AU10" s="10" t="n">
        <v>41.2638</v>
      </c>
      <c r="AV10" s="10" t="n">
        <v>31.1993</v>
      </c>
    </row>
    <row r="11" customFormat="false" ht="12.8" hidden="false" customHeight="false" outlineLevel="0" collapsed="false">
      <c r="A11" s="38" t="n">
        <v>19910</v>
      </c>
      <c r="B11" s="39" t="n">
        <v>20170830</v>
      </c>
      <c r="C11" s="38" t="n">
        <v>103245</v>
      </c>
      <c r="D11" s="39" t="n">
        <v>1</v>
      </c>
      <c r="E11" s="9" t="n">
        <v>-93.72</v>
      </c>
      <c r="F11" s="9" t="n">
        <v>30.83</v>
      </c>
      <c r="G11" s="9" t="n">
        <v>3822.37</v>
      </c>
      <c r="H11" s="9" t="n">
        <v>6.12</v>
      </c>
      <c r="I11" s="9" t="n">
        <v>0</v>
      </c>
      <c r="J11" s="9" t="n">
        <v>1</v>
      </c>
      <c r="K11" s="9" t="n">
        <v>1.6</v>
      </c>
      <c r="L11" s="14" t="n">
        <v>74</v>
      </c>
      <c r="M11" s="14" t="n">
        <v>1</v>
      </c>
      <c r="N11" s="9" t="n">
        <v>18.83</v>
      </c>
      <c r="O11" s="9" t="n">
        <v>18.21</v>
      </c>
      <c r="P11" s="9" t="n">
        <v>90.24</v>
      </c>
      <c r="Q11" s="9" t="n">
        <v>1.82</v>
      </c>
      <c r="R11" s="15" t="n">
        <v>144</v>
      </c>
      <c r="S11" s="15" t="n">
        <v>0</v>
      </c>
      <c r="T11" s="15" t="n">
        <v>144</v>
      </c>
      <c r="U11" s="9" t="n">
        <v>18.8337</v>
      </c>
      <c r="V11" s="9" t="n">
        <v>0</v>
      </c>
      <c r="W11" s="9" t="n">
        <v>18.8337</v>
      </c>
      <c r="X11" s="10" t="n">
        <v>19.997</v>
      </c>
      <c r="Y11" s="10" t="n">
        <v>0</v>
      </c>
      <c r="Z11" s="10" t="n">
        <v>19.997</v>
      </c>
      <c r="AA11" s="40" t="n">
        <v>-93.5</v>
      </c>
      <c r="AB11" s="40" t="n">
        <v>31.92</v>
      </c>
      <c r="AC11" s="40" t="n">
        <v>85185.86</v>
      </c>
      <c r="AD11" s="40" t="n">
        <v>13.38</v>
      </c>
      <c r="AE11" s="40" t="n">
        <v>0</v>
      </c>
      <c r="AF11" s="40" t="n">
        <v>4.45</v>
      </c>
      <c r="AG11" s="40" t="n">
        <v>4.9</v>
      </c>
      <c r="AH11" s="41" t="n">
        <v>52</v>
      </c>
      <c r="AI11" s="41" t="n">
        <v>1</v>
      </c>
      <c r="AJ11" s="40" t="n">
        <v>3.21</v>
      </c>
      <c r="AK11" s="40" t="n">
        <v>6.36</v>
      </c>
      <c r="AL11" s="40" t="n">
        <v>90.24</v>
      </c>
      <c r="AM11" s="40" t="n">
        <v>0</v>
      </c>
      <c r="AN11" s="15" t="n">
        <v>3247</v>
      </c>
      <c r="AO11" s="15" t="n">
        <v>2352</v>
      </c>
      <c r="AP11" s="15" t="n">
        <v>346</v>
      </c>
      <c r="AQ11" s="40" t="n">
        <v>3.2107</v>
      </c>
      <c r="AR11" s="40" t="n">
        <v>2.9011</v>
      </c>
      <c r="AS11" s="40" t="n">
        <v>10.388</v>
      </c>
      <c r="AT11" s="10" t="n">
        <v>75.9744</v>
      </c>
      <c r="AU11" s="10" t="n">
        <v>49.7256</v>
      </c>
      <c r="AV11" s="10" t="n">
        <v>26.1933</v>
      </c>
    </row>
    <row r="12" customFormat="false" ht="12.8" hidden="false" customHeight="false" outlineLevel="0" collapsed="false">
      <c r="A12" s="38" t="n">
        <v>19925</v>
      </c>
      <c r="B12" s="39" t="n">
        <v>20170831</v>
      </c>
      <c r="C12" s="38" t="n">
        <v>94133</v>
      </c>
      <c r="D12" s="39" t="n">
        <v>1</v>
      </c>
      <c r="E12" s="9" t="n">
        <v>-87.62</v>
      </c>
      <c r="F12" s="9" t="n">
        <v>30.58</v>
      </c>
      <c r="G12" s="9" t="n">
        <v>1037.91</v>
      </c>
      <c r="H12" s="9" t="n">
        <v>8.38</v>
      </c>
      <c r="I12" s="9" t="n">
        <v>0</v>
      </c>
      <c r="J12" s="9" t="n">
        <v>0.4</v>
      </c>
      <c r="K12" s="9" t="n">
        <v>0.6</v>
      </c>
      <c r="L12" s="14" t="n">
        <v>37</v>
      </c>
      <c r="M12" s="14" t="n">
        <v>1</v>
      </c>
      <c r="N12" s="9" t="n">
        <v>10.52</v>
      </c>
      <c r="O12" s="9" t="n">
        <v>11.13</v>
      </c>
      <c r="P12" s="9" t="n">
        <v>43.24</v>
      </c>
      <c r="Q12" s="9" t="n">
        <v>0.48</v>
      </c>
      <c r="R12" s="15" t="n">
        <v>39</v>
      </c>
      <c r="S12" s="15" t="n">
        <v>0</v>
      </c>
      <c r="T12" s="15" t="n">
        <v>39</v>
      </c>
      <c r="U12" s="9" t="n">
        <v>10.5232</v>
      </c>
      <c r="V12" s="9" t="n">
        <v>0</v>
      </c>
      <c r="W12" s="9" t="n">
        <v>10.5232</v>
      </c>
      <c r="X12" s="10" t="n">
        <v>3.0339</v>
      </c>
      <c r="Y12" s="10" t="n">
        <v>0</v>
      </c>
      <c r="Z12" s="10" t="n">
        <v>3.0339</v>
      </c>
      <c r="AA12" s="40" t="n">
        <v>-86.97</v>
      </c>
      <c r="AB12" s="40" t="n">
        <v>30.4</v>
      </c>
      <c r="AC12" s="40" t="n">
        <v>43030.82</v>
      </c>
      <c r="AD12" s="40" t="n">
        <v>15.75</v>
      </c>
      <c r="AE12" s="40" t="n">
        <v>0</v>
      </c>
      <c r="AF12" s="40" t="n">
        <v>4.1</v>
      </c>
      <c r="AG12" s="40" t="n">
        <v>4.25</v>
      </c>
      <c r="AH12" s="41" t="n">
        <v>3</v>
      </c>
      <c r="AI12" s="41" t="n">
        <v>1</v>
      </c>
      <c r="AJ12" s="40" t="n">
        <v>1.63</v>
      </c>
      <c r="AK12" s="40" t="n">
        <v>3.6</v>
      </c>
      <c r="AL12" s="40" t="n">
        <v>47.66</v>
      </c>
      <c r="AM12" s="40" t="n">
        <v>0</v>
      </c>
      <c r="AN12" s="15" t="n">
        <v>1614</v>
      </c>
      <c r="AO12" s="15" t="n">
        <v>809</v>
      </c>
      <c r="AP12" s="15" t="n">
        <v>444</v>
      </c>
      <c r="AQ12" s="40" t="n">
        <v>1.6254</v>
      </c>
      <c r="AR12" s="40" t="n">
        <v>1.2026</v>
      </c>
      <c r="AS12" s="40" t="n">
        <v>3.7114</v>
      </c>
      <c r="AT12" s="10" t="n">
        <v>19.4286</v>
      </c>
      <c r="AU12" s="10" t="n">
        <v>7.2052</v>
      </c>
      <c r="AV12" s="10" t="n">
        <v>12.2038</v>
      </c>
    </row>
    <row r="13" customFormat="false" ht="12.8" hidden="false" customHeight="false" outlineLevel="0" collapsed="false">
      <c r="R13" s="42"/>
      <c r="S13" s="42"/>
      <c r="T13" s="42"/>
      <c r="X13" s="43"/>
      <c r="Y13" s="43"/>
      <c r="Z13" s="43"/>
      <c r="AN13" s="42"/>
      <c r="AO13" s="42"/>
      <c r="AP13" s="42"/>
      <c r="AT13" s="43"/>
      <c r="AU13" s="43"/>
      <c r="AV13" s="43"/>
    </row>
    <row r="14" customFormat="false" ht="12.8" hidden="false" customHeight="false" outlineLevel="0" collapsed="false">
      <c r="R14" s="46" t="n">
        <f aca="false">AVERAGE(R4:R12)</f>
        <v>60.4444444444444</v>
      </c>
      <c r="S14" s="46" t="n">
        <f aca="false">AVERAGE(S4:S12)</f>
        <v>0</v>
      </c>
      <c r="T14" s="46" t="n">
        <f aca="false">AVERAGE(T4:T12)</f>
        <v>60.4444444444444</v>
      </c>
      <c r="X14" s="45" t="n">
        <f aca="false">AVERAGE(X4:X12)</f>
        <v>10.2586555555556</v>
      </c>
      <c r="Y14" s="45" t="n">
        <f aca="false">AVERAGE(Y4:Y12)</f>
        <v>0</v>
      </c>
      <c r="Z14" s="45" t="n">
        <f aca="false">AVERAGE(Z4:Z12)</f>
        <v>10.2586555555556</v>
      </c>
      <c r="AN14" s="46" t="n">
        <f aca="false">AVERAGE(AN4:AN12)</f>
        <v>2955.55555555556</v>
      </c>
      <c r="AO14" s="46" t="n">
        <f aca="false">AVERAGE(AO4:AO12)</f>
        <v>2043.11111111111</v>
      </c>
      <c r="AP14" s="46" t="n">
        <f aca="false">AVERAGE(AP4:AP12)</f>
        <v>450.777777777778</v>
      </c>
      <c r="AT14" s="45" t="n">
        <f aca="false">AVERAGE(AT4:AT12)</f>
        <v>55.6013666666667</v>
      </c>
      <c r="AU14" s="45" t="n">
        <f aca="false">AVERAGE(AU4:AU12)</f>
        <v>29.7788555555556</v>
      </c>
      <c r="AV14" s="45" t="n">
        <f aca="false">AVERAGE(AV4:AV12)</f>
        <v>25.7321888888889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12" activePane="bottomLeft" state="frozen"/>
      <selection pane="topLeft" activeCell="A1" activeCellId="0" sqref="A1"/>
      <selection pane="bottomLeft" activeCell="B12" activeCellId="0" sqref="B12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76"/>
    <col collapsed="false" customWidth="true" hidden="false" outlineLevel="0" max="22" min="22" style="22" width="7.47"/>
    <col collapsed="false" customWidth="true" hidden="false" outlineLevel="0" max="23" min="23" style="22" width="7.76"/>
    <col collapsed="false" customWidth="true" hidden="false" outlineLevel="0" max="24" min="24" style="22" width="6.07"/>
    <col collapsed="false" customWidth="true" hidden="false" outlineLevel="0" max="25" min="25" style="22" width="7.34"/>
    <col collapsed="false" customWidth="true" hidden="false" outlineLevel="0" max="26" min="26" style="22" width="7.47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19"/>
    <col collapsed="false" customWidth="true" hidden="false" outlineLevel="0" max="45" min="44" style="22" width="7.47"/>
    <col collapsed="false" customWidth="true" hidden="false" outlineLevel="0" max="46" min="46" style="22" width="6.48"/>
    <col collapsed="false" customWidth="true" hidden="false" outlineLevel="0" max="47" min="47" style="22" width="7.05"/>
    <col collapsed="false" customWidth="true" hidden="false" outlineLevel="0" max="48" min="48" style="22" width="7.76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7169</v>
      </c>
      <c r="B4" s="39" t="n">
        <v>20150603</v>
      </c>
      <c r="C4" s="38" t="n">
        <v>102716</v>
      </c>
      <c r="D4" s="39" t="n">
        <v>1</v>
      </c>
      <c r="E4" s="9" t="n">
        <v>-94.03</v>
      </c>
      <c r="F4" s="9" t="n">
        <v>39.22</v>
      </c>
      <c r="G4" s="9" t="n">
        <v>1005.72</v>
      </c>
      <c r="H4" s="9" t="n">
        <v>7</v>
      </c>
      <c r="I4" s="9" t="n">
        <v>0.12</v>
      </c>
      <c r="J4" s="9" t="n">
        <v>0.6</v>
      </c>
      <c r="K4" s="9" t="n">
        <v>0.6</v>
      </c>
      <c r="L4" s="14" t="n">
        <v>249</v>
      </c>
      <c r="M4" s="14" t="n">
        <v>1</v>
      </c>
      <c r="N4" s="9" t="n">
        <v>8.76</v>
      </c>
      <c r="O4" s="9" t="n">
        <v>7.43</v>
      </c>
      <c r="P4" s="9" t="n">
        <v>26.69</v>
      </c>
      <c r="Q4" s="9" t="n">
        <v>0.77</v>
      </c>
      <c r="R4" s="15" t="n">
        <v>42</v>
      </c>
      <c r="S4" s="15" t="n">
        <v>0</v>
      </c>
      <c r="T4" s="15" t="n">
        <v>42</v>
      </c>
      <c r="U4" s="9" t="n">
        <v>8.7555</v>
      </c>
      <c r="V4" s="9" t="n">
        <v>0</v>
      </c>
      <c r="W4" s="9" t="n">
        <v>8.7555</v>
      </c>
      <c r="X4" s="10" t="n">
        <v>2.446</v>
      </c>
      <c r="Y4" s="10" t="n">
        <v>0</v>
      </c>
      <c r="Z4" s="10" t="n">
        <v>2.446</v>
      </c>
      <c r="AA4" s="40" t="n">
        <v>-94.2</v>
      </c>
      <c r="AB4" s="40" t="n">
        <v>39.9</v>
      </c>
      <c r="AC4" s="40" t="n">
        <v>11098</v>
      </c>
      <c r="AD4" s="40" t="n">
        <v>14.62</v>
      </c>
      <c r="AE4" s="40" t="n">
        <v>0</v>
      </c>
      <c r="AF4" s="40" t="n">
        <v>1.15</v>
      </c>
      <c r="AG4" s="40" t="n">
        <v>2.15</v>
      </c>
      <c r="AH4" s="41" t="n">
        <v>278</v>
      </c>
      <c r="AI4" s="41" t="n">
        <v>1</v>
      </c>
      <c r="AJ4" s="40" t="n">
        <v>1.72</v>
      </c>
      <c r="AK4" s="40" t="n">
        <v>3.67</v>
      </c>
      <c r="AL4" s="40" t="n">
        <v>26.69</v>
      </c>
      <c r="AM4" s="40" t="n">
        <v>0</v>
      </c>
      <c r="AN4" s="15" t="n">
        <v>468</v>
      </c>
      <c r="AO4" s="15" t="n">
        <v>103</v>
      </c>
      <c r="AP4" s="15" t="n">
        <v>147</v>
      </c>
      <c r="AQ4" s="40" t="n">
        <v>1.7214</v>
      </c>
      <c r="AR4" s="40" t="n">
        <v>1.1618</v>
      </c>
      <c r="AS4" s="40" t="n">
        <v>4.6519</v>
      </c>
      <c r="AT4" s="10" t="n">
        <v>5.3067</v>
      </c>
      <c r="AU4" s="10" t="n">
        <v>0.7882</v>
      </c>
      <c r="AV4" s="10" t="n">
        <v>4.5044</v>
      </c>
    </row>
    <row r="5" customFormat="false" ht="12.8" hidden="false" customHeight="false" outlineLevel="0" collapsed="false">
      <c r="A5" s="38" t="n">
        <v>7231</v>
      </c>
      <c r="B5" s="39" t="n">
        <v>20150607</v>
      </c>
      <c r="C5" s="38" t="n">
        <v>100849</v>
      </c>
      <c r="D5" s="39" t="n">
        <v>1</v>
      </c>
      <c r="E5" s="9" t="n">
        <v>-103.1</v>
      </c>
      <c r="F5" s="9" t="n">
        <v>41.43</v>
      </c>
      <c r="G5" s="9" t="n">
        <v>2364.11</v>
      </c>
      <c r="H5" s="9" t="n">
        <v>8.62</v>
      </c>
      <c r="I5" s="9" t="n">
        <v>0.5</v>
      </c>
      <c r="J5" s="9" t="n">
        <v>1.05</v>
      </c>
      <c r="K5" s="9" t="n">
        <v>0.6</v>
      </c>
      <c r="L5" s="14" t="n">
        <v>1242</v>
      </c>
      <c r="M5" s="14" t="n">
        <v>1</v>
      </c>
      <c r="N5" s="9" t="n">
        <v>7.21</v>
      </c>
      <c r="O5" s="9" t="n">
        <v>4.04</v>
      </c>
      <c r="P5" s="9" t="n">
        <v>25.13</v>
      </c>
      <c r="Q5" s="9" t="n">
        <v>0.76</v>
      </c>
      <c r="R5" s="15" t="n">
        <v>102</v>
      </c>
      <c r="S5" s="15" t="n">
        <v>0</v>
      </c>
      <c r="T5" s="15" t="n">
        <v>102</v>
      </c>
      <c r="U5" s="9" t="n">
        <v>7.2088</v>
      </c>
      <c r="V5" s="9" t="n">
        <v>0</v>
      </c>
      <c r="W5" s="9" t="n">
        <v>7.2088</v>
      </c>
      <c r="X5" s="10" t="n">
        <v>4.734</v>
      </c>
      <c r="Y5" s="10" t="n">
        <v>0</v>
      </c>
      <c r="Z5" s="10" t="n">
        <v>4.734</v>
      </c>
      <c r="AA5" s="40" t="n">
        <v>-103.3</v>
      </c>
      <c r="AB5" s="40" t="n">
        <v>42.33</v>
      </c>
      <c r="AC5" s="40" t="n">
        <v>35011.56</v>
      </c>
      <c r="AD5" s="40" t="n">
        <v>13.38</v>
      </c>
      <c r="AE5" s="40" t="n">
        <v>0.5</v>
      </c>
      <c r="AF5" s="40" t="n">
        <v>2.75</v>
      </c>
      <c r="AG5" s="40" t="n">
        <v>2.8</v>
      </c>
      <c r="AH5" s="41" t="n">
        <v>1348</v>
      </c>
      <c r="AI5" s="41" t="n">
        <v>1</v>
      </c>
      <c r="AJ5" s="40" t="n">
        <v>1.95</v>
      </c>
      <c r="AK5" s="40" t="n">
        <v>3.46</v>
      </c>
      <c r="AL5" s="40" t="n">
        <v>37.1</v>
      </c>
      <c r="AM5" s="40" t="n">
        <v>0</v>
      </c>
      <c r="AN5" s="15" t="n">
        <v>1532</v>
      </c>
      <c r="AO5" s="15" t="n">
        <v>798</v>
      </c>
      <c r="AP5" s="15" t="n">
        <v>330</v>
      </c>
      <c r="AQ5" s="40" t="n">
        <v>1.9523</v>
      </c>
      <c r="AR5" s="40" t="n">
        <v>1.5957</v>
      </c>
      <c r="AS5" s="40" t="n">
        <v>5.1914</v>
      </c>
      <c r="AT5" s="10" t="n">
        <v>18.9871</v>
      </c>
      <c r="AU5" s="10" t="n">
        <v>8.0835</v>
      </c>
      <c r="AV5" s="10" t="n">
        <v>10.8755</v>
      </c>
    </row>
    <row r="6" customFormat="false" ht="12.8" hidden="false" customHeight="false" outlineLevel="0" collapsed="false">
      <c r="A6" s="38" t="n">
        <v>7292</v>
      </c>
      <c r="B6" s="39" t="n">
        <v>20150611</v>
      </c>
      <c r="C6" s="38" t="n">
        <v>81416</v>
      </c>
      <c r="D6" s="39" t="n">
        <v>1</v>
      </c>
      <c r="E6" s="9" t="n">
        <v>-96.65</v>
      </c>
      <c r="F6" s="9" t="n">
        <v>39.3</v>
      </c>
      <c r="G6" s="9" t="n">
        <v>2439.84</v>
      </c>
      <c r="H6" s="9" t="n">
        <v>8</v>
      </c>
      <c r="I6" s="9" t="n">
        <v>0</v>
      </c>
      <c r="J6" s="9" t="n">
        <v>0.65</v>
      </c>
      <c r="K6" s="9" t="n">
        <v>1.05</v>
      </c>
      <c r="L6" s="14" t="n">
        <v>370</v>
      </c>
      <c r="M6" s="14" t="n">
        <v>1</v>
      </c>
      <c r="N6" s="9" t="n">
        <v>11.28</v>
      </c>
      <c r="O6" s="9" t="n">
        <v>12.46</v>
      </c>
      <c r="P6" s="9" t="n">
        <v>67.77</v>
      </c>
      <c r="Q6" s="9" t="n">
        <v>0.29</v>
      </c>
      <c r="R6" s="15" t="n">
        <v>102</v>
      </c>
      <c r="S6" s="15" t="n">
        <v>0</v>
      </c>
      <c r="T6" s="15" t="n">
        <v>102</v>
      </c>
      <c r="U6" s="9" t="n">
        <v>11.2811</v>
      </c>
      <c r="V6" s="9" t="n">
        <v>0</v>
      </c>
      <c r="W6" s="9" t="n">
        <v>11.2811</v>
      </c>
      <c r="X6" s="10" t="n">
        <v>7.6456</v>
      </c>
      <c r="Y6" s="10" t="n">
        <v>0</v>
      </c>
      <c r="Z6" s="10" t="n">
        <v>7.6456</v>
      </c>
      <c r="AA6" s="40" t="n">
        <v>-94.95</v>
      </c>
      <c r="AB6" s="40" t="n">
        <v>39.83</v>
      </c>
      <c r="AC6" s="40" t="n">
        <v>78435.66</v>
      </c>
      <c r="AD6" s="40" t="n">
        <v>14.25</v>
      </c>
      <c r="AE6" s="40" t="n">
        <v>0</v>
      </c>
      <c r="AF6" s="40" t="n">
        <v>5.85</v>
      </c>
      <c r="AG6" s="40" t="n">
        <v>6.3</v>
      </c>
      <c r="AH6" s="41" t="n">
        <v>250</v>
      </c>
      <c r="AI6" s="41" t="n">
        <v>1</v>
      </c>
      <c r="AJ6" s="40" t="n">
        <v>2.36</v>
      </c>
      <c r="AK6" s="40" t="n">
        <v>4.48</v>
      </c>
      <c r="AL6" s="40" t="n">
        <v>70.18</v>
      </c>
      <c r="AM6" s="40" t="n">
        <v>0</v>
      </c>
      <c r="AN6" s="15" t="n">
        <v>3304</v>
      </c>
      <c r="AO6" s="15" t="n">
        <v>1524</v>
      </c>
      <c r="AP6" s="15" t="n">
        <v>1070</v>
      </c>
      <c r="AQ6" s="40" t="n">
        <v>2.3606</v>
      </c>
      <c r="AR6" s="40" t="n">
        <v>1.9114</v>
      </c>
      <c r="AS6" s="40" t="n">
        <v>4.5519</v>
      </c>
      <c r="AT6" s="10" t="n">
        <v>51.4321</v>
      </c>
      <c r="AU6" s="10" t="n">
        <v>19.209</v>
      </c>
      <c r="AV6" s="10" t="n">
        <v>32.1183</v>
      </c>
    </row>
    <row r="7" customFormat="false" ht="12.8" hidden="false" customHeight="false" outlineLevel="0" collapsed="false">
      <c r="A7" s="38" t="n">
        <v>7292</v>
      </c>
      <c r="B7" s="39" t="n">
        <v>20150611</v>
      </c>
      <c r="C7" s="38" t="n">
        <v>81416</v>
      </c>
      <c r="D7" s="39" t="n">
        <v>2</v>
      </c>
      <c r="E7" s="9" t="n">
        <v>-95.65</v>
      </c>
      <c r="F7" s="9" t="n">
        <v>40.05</v>
      </c>
      <c r="G7" s="9" t="n">
        <v>1348.72</v>
      </c>
      <c r="H7" s="9" t="n">
        <v>5.5</v>
      </c>
      <c r="I7" s="9" t="n">
        <v>0</v>
      </c>
      <c r="J7" s="9" t="n">
        <v>0.75</v>
      </c>
      <c r="K7" s="9" t="n">
        <v>0.65</v>
      </c>
      <c r="L7" s="14" t="n">
        <v>295</v>
      </c>
      <c r="M7" s="14" t="n">
        <v>1</v>
      </c>
      <c r="N7" s="9" t="n">
        <v>3.77</v>
      </c>
      <c r="O7" s="9" t="n">
        <v>2.44</v>
      </c>
      <c r="P7" s="9" t="n">
        <v>12.3</v>
      </c>
      <c r="Q7" s="9" t="n">
        <v>0.17</v>
      </c>
      <c r="R7" s="15" t="n">
        <v>57</v>
      </c>
      <c r="S7" s="15" t="n">
        <v>0</v>
      </c>
      <c r="T7" s="15" t="n">
        <v>57</v>
      </c>
      <c r="U7" s="9" t="n">
        <v>3.7746</v>
      </c>
      <c r="V7" s="9" t="n">
        <v>0</v>
      </c>
      <c r="W7" s="9" t="n">
        <v>3.7746</v>
      </c>
      <c r="X7" s="10" t="n">
        <v>1.4141</v>
      </c>
      <c r="Y7" s="10" t="n">
        <v>0</v>
      </c>
      <c r="Z7" s="10" t="n">
        <v>1.4141</v>
      </c>
      <c r="AA7" s="40" t="n">
        <v>-94.95</v>
      </c>
      <c r="AB7" s="40" t="n">
        <v>39.83</v>
      </c>
      <c r="AC7" s="40" t="n">
        <v>78435.66</v>
      </c>
      <c r="AD7" s="40" t="n">
        <v>14.25</v>
      </c>
      <c r="AE7" s="40" t="n">
        <v>0</v>
      </c>
      <c r="AF7" s="40" t="n">
        <v>5.85</v>
      </c>
      <c r="AG7" s="40" t="n">
        <v>6.3</v>
      </c>
      <c r="AH7" s="41" t="n">
        <v>250</v>
      </c>
      <c r="AI7" s="41" t="n">
        <v>1</v>
      </c>
      <c r="AJ7" s="40" t="n">
        <v>2.36</v>
      </c>
      <c r="AK7" s="40" t="n">
        <v>4.48</v>
      </c>
      <c r="AL7" s="40" t="n">
        <v>70.18</v>
      </c>
      <c r="AM7" s="40" t="n">
        <v>0</v>
      </c>
      <c r="AN7" s="15"/>
      <c r="AO7" s="15"/>
      <c r="AP7" s="15"/>
      <c r="AQ7" s="40" t="n">
        <v>2.3606</v>
      </c>
      <c r="AR7" s="40" t="n">
        <v>1.9114</v>
      </c>
      <c r="AS7" s="40" t="n">
        <v>4.5519</v>
      </c>
      <c r="AT7" s="10"/>
      <c r="AU7" s="10"/>
      <c r="AV7" s="10"/>
    </row>
    <row r="8" customFormat="false" ht="12.8" hidden="false" customHeight="false" outlineLevel="0" collapsed="false">
      <c r="A8" s="38" t="n">
        <v>7292</v>
      </c>
      <c r="B8" s="39" t="n">
        <v>20150611</v>
      </c>
      <c r="C8" s="38" t="n">
        <v>81416</v>
      </c>
      <c r="D8" s="39" t="n">
        <v>3</v>
      </c>
      <c r="E8" s="9" t="n">
        <v>-94.88</v>
      </c>
      <c r="F8" s="9" t="n">
        <v>40.72</v>
      </c>
      <c r="G8" s="9" t="n">
        <v>2623.68</v>
      </c>
      <c r="H8" s="9" t="n">
        <v>7</v>
      </c>
      <c r="I8" s="9" t="n">
        <v>0</v>
      </c>
      <c r="J8" s="9" t="n">
        <v>0.6</v>
      </c>
      <c r="K8" s="9" t="n">
        <v>1.4</v>
      </c>
      <c r="L8" s="14" t="n">
        <v>349</v>
      </c>
      <c r="M8" s="14" t="n">
        <v>1</v>
      </c>
      <c r="N8" s="9" t="n">
        <v>5.89</v>
      </c>
      <c r="O8" s="9" t="n">
        <v>6.47</v>
      </c>
      <c r="P8" s="9" t="n">
        <v>45.51</v>
      </c>
      <c r="Q8" s="9" t="n">
        <v>0</v>
      </c>
      <c r="R8" s="15" t="n">
        <v>112</v>
      </c>
      <c r="S8" s="15" t="n">
        <v>0</v>
      </c>
      <c r="T8" s="15" t="n">
        <v>112</v>
      </c>
      <c r="U8" s="9" t="n">
        <v>5.8942</v>
      </c>
      <c r="V8" s="9" t="n">
        <v>0</v>
      </c>
      <c r="W8" s="9" t="n">
        <v>5.8942</v>
      </c>
      <c r="X8" s="10" t="n">
        <v>4.2957</v>
      </c>
      <c r="Y8" s="10" t="n">
        <v>0</v>
      </c>
      <c r="Z8" s="10" t="n">
        <v>4.2957</v>
      </c>
      <c r="AA8" s="40" t="n">
        <v>-94.95</v>
      </c>
      <c r="AB8" s="40" t="n">
        <v>39.83</v>
      </c>
      <c r="AC8" s="40" t="n">
        <v>78435.66</v>
      </c>
      <c r="AD8" s="40" t="n">
        <v>14.25</v>
      </c>
      <c r="AE8" s="40" t="n">
        <v>0</v>
      </c>
      <c r="AF8" s="40" t="n">
        <v>5.85</v>
      </c>
      <c r="AG8" s="40" t="n">
        <v>6.3</v>
      </c>
      <c r="AH8" s="41" t="n">
        <v>250</v>
      </c>
      <c r="AI8" s="41" t="n">
        <v>1</v>
      </c>
      <c r="AJ8" s="40" t="n">
        <v>2.36</v>
      </c>
      <c r="AK8" s="40" t="n">
        <v>4.48</v>
      </c>
      <c r="AL8" s="40" t="n">
        <v>70.18</v>
      </c>
      <c r="AM8" s="40" t="n">
        <v>0</v>
      </c>
      <c r="AN8" s="15"/>
      <c r="AO8" s="15"/>
      <c r="AP8" s="15"/>
      <c r="AQ8" s="40" t="n">
        <v>2.3606</v>
      </c>
      <c r="AR8" s="40" t="n">
        <v>1.9114</v>
      </c>
      <c r="AS8" s="40" t="n">
        <v>4.5519</v>
      </c>
      <c r="AT8" s="10"/>
      <c r="AU8" s="10"/>
      <c r="AV8" s="10"/>
    </row>
    <row r="9" customFormat="false" ht="12.8" hidden="false" customHeight="false" outlineLevel="0" collapsed="false">
      <c r="A9" s="38" t="n">
        <v>7292</v>
      </c>
      <c r="B9" s="39" t="n">
        <v>20150611</v>
      </c>
      <c r="C9" s="38" t="n">
        <v>81416</v>
      </c>
      <c r="D9" s="39" t="n">
        <v>4</v>
      </c>
      <c r="E9" s="9" t="n">
        <v>-94.62</v>
      </c>
      <c r="F9" s="9" t="n">
        <v>41.4</v>
      </c>
      <c r="G9" s="9" t="n">
        <v>1785.36</v>
      </c>
      <c r="H9" s="9" t="n">
        <v>8.5</v>
      </c>
      <c r="I9" s="9" t="n">
        <v>0</v>
      </c>
      <c r="J9" s="9" t="n">
        <v>0.5</v>
      </c>
      <c r="K9" s="9" t="n">
        <v>0.95</v>
      </c>
      <c r="L9" s="14" t="n">
        <v>413</v>
      </c>
      <c r="M9" s="14" t="n">
        <v>1</v>
      </c>
      <c r="N9" s="9" t="n">
        <v>8.31</v>
      </c>
      <c r="O9" s="9" t="n">
        <v>9.9</v>
      </c>
      <c r="P9" s="9" t="n">
        <v>70.18</v>
      </c>
      <c r="Q9" s="9" t="n">
        <v>1.17</v>
      </c>
      <c r="R9" s="15" t="n">
        <v>77</v>
      </c>
      <c r="S9" s="15" t="n">
        <v>0</v>
      </c>
      <c r="T9" s="15" t="n">
        <v>77</v>
      </c>
      <c r="U9" s="9" t="n">
        <v>8.3126</v>
      </c>
      <c r="V9" s="9" t="n">
        <v>0</v>
      </c>
      <c r="W9" s="9" t="n">
        <v>8.3126</v>
      </c>
      <c r="X9" s="10" t="n">
        <v>4.1225</v>
      </c>
      <c r="Y9" s="10" t="n">
        <v>0</v>
      </c>
      <c r="Z9" s="10" t="n">
        <v>4.1225</v>
      </c>
      <c r="AA9" s="40" t="n">
        <v>-94.95</v>
      </c>
      <c r="AB9" s="40" t="n">
        <v>39.83</v>
      </c>
      <c r="AC9" s="40" t="n">
        <v>78435.66</v>
      </c>
      <c r="AD9" s="40" t="n">
        <v>14.25</v>
      </c>
      <c r="AE9" s="40" t="n">
        <v>0</v>
      </c>
      <c r="AF9" s="40" t="n">
        <v>5.85</v>
      </c>
      <c r="AG9" s="40" t="n">
        <v>6.3</v>
      </c>
      <c r="AH9" s="41" t="n">
        <v>250</v>
      </c>
      <c r="AI9" s="41" t="n">
        <v>1</v>
      </c>
      <c r="AJ9" s="40" t="n">
        <v>2.36</v>
      </c>
      <c r="AK9" s="40" t="n">
        <v>4.48</v>
      </c>
      <c r="AL9" s="40" t="n">
        <v>70.18</v>
      </c>
      <c r="AM9" s="40" t="n">
        <v>0</v>
      </c>
      <c r="AN9" s="15"/>
      <c r="AO9" s="15"/>
      <c r="AP9" s="15"/>
      <c r="AQ9" s="40" t="n">
        <v>2.3606</v>
      </c>
      <c r="AR9" s="40" t="n">
        <v>1.9114</v>
      </c>
      <c r="AS9" s="40" t="n">
        <v>4.5519</v>
      </c>
      <c r="AT9" s="10"/>
      <c r="AU9" s="10"/>
      <c r="AV9" s="10"/>
    </row>
    <row r="10" customFormat="false" ht="12.8" hidden="false" customHeight="false" outlineLevel="0" collapsed="false">
      <c r="A10" s="38" t="n">
        <v>7292</v>
      </c>
      <c r="B10" s="39" t="n">
        <v>20150611</v>
      </c>
      <c r="C10" s="38" t="n">
        <v>81416</v>
      </c>
      <c r="D10" s="39" t="n">
        <v>5</v>
      </c>
      <c r="E10" s="9" t="n">
        <v>-94.28</v>
      </c>
      <c r="F10" s="9" t="n">
        <v>41.82</v>
      </c>
      <c r="G10" s="9" t="n">
        <v>1128.68</v>
      </c>
      <c r="H10" s="9" t="n">
        <v>7.88</v>
      </c>
      <c r="I10" s="9" t="n">
        <v>0</v>
      </c>
      <c r="J10" s="9" t="n">
        <v>0.3</v>
      </c>
      <c r="K10" s="9" t="n">
        <v>0.6</v>
      </c>
      <c r="L10" s="14" t="n">
        <v>316</v>
      </c>
      <c r="M10" s="14" t="n">
        <v>1</v>
      </c>
      <c r="N10" s="9" t="n">
        <v>8.62</v>
      </c>
      <c r="O10" s="9" t="n">
        <v>11.08</v>
      </c>
      <c r="P10" s="9" t="n">
        <v>49.65</v>
      </c>
      <c r="Q10" s="9" t="n">
        <v>0.39</v>
      </c>
      <c r="R10" s="15" t="n">
        <v>49</v>
      </c>
      <c r="S10" s="15" t="n">
        <v>0</v>
      </c>
      <c r="T10" s="15" t="n">
        <v>49</v>
      </c>
      <c r="U10" s="9" t="n">
        <v>8.6249</v>
      </c>
      <c r="V10" s="9" t="n">
        <v>0</v>
      </c>
      <c r="W10" s="9" t="n">
        <v>8.6249</v>
      </c>
      <c r="X10" s="10" t="n">
        <v>2.7041</v>
      </c>
      <c r="Y10" s="10" t="n">
        <v>0</v>
      </c>
      <c r="Z10" s="10" t="n">
        <v>2.7041</v>
      </c>
      <c r="AA10" s="40" t="n">
        <v>-94.95</v>
      </c>
      <c r="AB10" s="40" t="n">
        <v>39.83</v>
      </c>
      <c r="AC10" s="40" t="n">
        <v>78435.66</v>
      </c>
      <c r="AD10" s="40" t="n">
        <v>14.25</v>
      </c>
      <c r="AE10" s="40" t="n">
        <v>0</v>
      </c>
      <c r="AF10" s="40" t="n">
        <v>5.85</v>
      </c>
      <c r="AG10" s="40" t="n">
        <v>6.3</v>
      </c>
      <c r="AH10" s="41" t="n">
        <v>250</v>
      </c>
      <c r="AI10" s="41" t="n">
        <v>1</v>
      </c>
      <c r="AJ10" s="40" t="n">
        <v>2.36</v>
      </c>
      <c r="AK10" s="40" t="n">
        <v>4.48</v>
      </c>
      <c r="AL10" s="40" t="n">
        <v>70.18</v>
      </c>
      <c r="AM10" s="40" t="n">
        <v>0</v>
      </c>
      <c r="AN10" s="15"/>
      <c r="AO10" s="15"/>
      <c r="AP10" s="15"/>
      <c r="AQ10" s="40" t="n">
        <v>2.3606</v>
      </c>
      <c r="AR10" s="40" t="n">
        <v>1.9114</v>
      </c>
      <c r="AS10" s="40" t="n">
        <v>4.5519</v>
      </c>
      <c r="AT10" s="10"/>
      <c r="AU10" s="10"/>
      <c r="AV10" s="10"/>
    </row>
    <row r="11" customFormat="false" ht="12.8" hidden="false" customHeight="false" outlineLevel="0" collapsed="false">
      <c r="A11" s="38" t="n">
        <v>7569</v>
      </c>
      <c r="B11" s="39" t="n">
        <v>20150629</v>
      </c>
      <c r="C11" s="38" t="n">
        <v>33153</v>
      </c>
      <c r="D11" s="39" t="n">
        <v>1</v>
      </c>
      <c r="E11" s="9" t="n">
        <v>-103.43</v>
      </c>
      <c r="F11" s="9" t="n">
        <v>38.83</v>
      </c>
      <c r="G11" s="9" t="n">
        <v>1131.83</v>
      </c>
      <c r="H11" s="9" t="n">
        <v>8.88</v>
      </c>
      <c r="I11" s="9" t="n">
        <v>1.38</v>
      </c>
      <c r="J11" s="9" t="n">
        <v>0.7</v>
      </c>
      <c r="K11" s="9" t="n">
        <v>0.4</v>
      </c>
      <c r="L11" s="14" t="n">
        <v>1501</v>
      </c>
      <c r="M11" s="14" t="n">
        <v>1</v>
      </c>
      <c r="N11" s="9" t="n">
        <v>6.76</v>
      </c>
      <c r="O11" s="9" t="n">
        <v>4.22</v>
      </c>
      <c r="P11" s="9" t="n">
        <v>18.31</v>
      </c>
      <c r="Q11" s="9" t="n">
        <v>1.3</v>
      </c>
      <c r="R11" s="15" t="n">
        <v>47</v>
      </c>
      <c r="S11" s="15" t="n">
        <v>0</v>
      </c>
      <c r="T11" s="15" t="n">
        <v>47</v>
      </c>
      <c r="U11" s="9" t="n">
        <v>6.7589</v>
      </c>
      <c r="V11" s="9" t="n">
        <v>0</v>
      </c>
      <c r="W11" s="9" t="n">
        <v>6.7589</v>
      </c>
      <c r="X11" s="10" t="n">
        <v>2.125</v>
      </c>
      <c r="Y11" s="10" t="n">
        <v>0</v>
      </c>
      <c r="Z11" s="10" t="n">
        <v>2.125</v>
      </c>
      <c r="AA11" s="40" t="n">
        <v>-104.15</v>
      </c>
      <c r="AB11" s="40" t="n">
        <v>38.4</v>
      </c>
      <c r="AC11" s="40" t="n">
        <v>32412.49</v>
      </c>
      <c r="AD11" s="40" t="n">
        <v>13.5</v>
      </c>
      <c r="AE11" s="40" t="n">
        <v>1</v>
      </c>
      <c r="AF11" s="40" t="n">
        <v>3.05</v>
      </c>
      <c r="AG11" s="40" t="n">
        <v>1.85</v>
      </c>
      <c r="AH11" s="41" t="n">
        <v>1541</v>
      </c>
      <c r="AI11" s="41" t="n">
        <v>1</v>
      </c>
      <c r="AJ11" s="40" t="n">
        <v>1.19</v>
      </c>
      <c r="AK11" s="40" t="n">
        <v>2.01</v>
      </c>
      <c r="AL11" s="40" t="n">
        <v>18.31</v>
      </c>
      <c r="AM11" s="40" t="n">
        <v>0</v>
      </c>
      <c r="AN11" s="15" t="n">
        <v>1338</v>
      </c>
      <c r="AO11" s="15" t="n">
        <v>655</v>
      </c>
      <c r="AP11" s="15" t="n">
        <v>127</v>
      </c>
      <c r="AQ11" s="40" t="n">
        <v>1.1851</v>
      </c>
      <c r="AR11" s="40" t="n">
        <v>1.6668</v>
      </c>
      <c r="AS11" s="40" t="n">
        <v>3.8409</v>
      </c>
      <c r="AT11" s="10" t="n">
        <v>10.6698</v>
      </c>
      <c r="AU11" s="10" t="n">
        <v>7.3464</v>
      </c>
      <c r="AV11" s="10" t="n">
        <v>3.2824</v>
      </c>
    </row>
    <row r="12" customFormat="false" ht="12.8" hidden="false" customHeight="false" outlineLevel="0" collapsed="false">
      <c r="A12" s="38" t="n">
        <v>12918</v>
      </c>
      <c r="B12" s="39" t="n">
        <v>20160606</v>
      </c>
      <c r="C12" s="38" t="n">
        <v>224516</v>
      </c>
      <c r="D12" s="39" t="n">
        <v>1</v>
      </c>
      <c r="E12" s="9" t="n">
        <v>-101.62</v>
      </c>
      <c r="F12" s="9" t="n">
        <v>37.55</v>
      </c>
      <c r="G12" s="9" t="n">
        <v>1421.39</v>
      </c>
      <c r="H12" s="9" t="n">
        <v>8.62</v>
      </c>
      <c r="I12" s="9" t="n">
        <v>0.62</v>
      </c>
      <c r="J12" s="9" t="n">
        <v>1</v>
      </c>
      <c r="K12" s="9" t="n">
        <v>0.35</v>
      </c>
      <c r="L12" s="14" t="n">
        <v>982</v>
      </c>
      <c r="M12" s="14" t="n">
        <v>1</v>
      </c>
      <c r="N12" s="9" t="n">
        <v>6.21</v>
      </c>
      <c r="O12" s="9" t="n">
        <v>4.38</v>
      </c>
      <c r="P12" s="9" t="n">
        <v>22.99</v>
      </c>
      <c r="Q12" s="9" t="n">
        <v>0.21</v>
      </c>
      <c r="R12" s="15" t="n">
        <v>58</v>
      </c>
      <c r="S12" s="15" t="n">
        <v>0</v>
      </c>
      <c r="T12" s="15" t="n">
        <v>58</v>
      </c>
      <c r="U12" s="9" t="n">
        <v>6.2105</v>
      </c>
      <c r="V12" s="9" t="n">
        <v>0</v>
      </c>
      <c r="W12" s="9" t="n">
        <v>6.2105</v>
      </c>
      <c r="X12" s="10" t="n">
        <v>2.4521</v>
      </c>
      <c r="Y12" s="10" t="n">
        <v>0</v>
      </c>
      <c r="Z12" s="10" t="n">
        <v>2.4521</v>
      </c>
      <c r="AA12" s="40" t="n">
        <v>-101.55</v>
      </c>
      <c r="AB12" s="40" t="n">
        <v>37.53</v>
      </c>
      <c r="AC12" s="40" t="n">
        <v>5736.5</v>
      </c>
      <c r="AD12" s="40" t="n">
        <v>13.38</v>
      </c>
      <c r="AE12" s="40" t="n">
        <v>0.62</v>
      </c>
      <c r="AF12" s="40" t="n">
        <v>1.25</v>
      </c>
      <c r="AG12" s="40" t="n">
        <v>0.7</v>
      </c>
      <c r="AH12" s="41" t="n">
        <v>959</v>
      </c>
      <c r="AI12" s="41" t="n">
        <v>1</v>
      </c>
      <c r="AJ12" s="40" t="n">
        <v>1.76</v>
      </c>
      <c r="AK12" s="40" t="n">
        <v>3.42</v>
      </c>
      <c r="AL12" s="40" t="n">
        <v>22.99</v>
      </c>
      <c r="AM12" s="40" t="n">
        <v>0</v>
      </c>
      <c r="AN12" s="15" t="n">
        <v>234</v>
      </c>
      <c r="AO12" s="15" t="n">
        <v>24</v>
      </c>
      <c r="AP12" s="15" t="n">
        <v>83</v>
      </c>
      <c r="AQ12" s="40" t="n">
        <v>1.7588</v>
      </c>
      <c r="AR12" s="40" t="n">
        <v>0.8685</v>
      </c>
      <c r="AS12" s="40" t="n">
        <v>4.6905</v>
      </c>
      <c r="AT12" s="10" t="n">
        <v>2.8026</v>
      </c>
      <c r="AU12" s="10" t="n">
        <v>0.1419</v>
      </c>
      <c r="AV12" s="10" t="n">
        <v>2.6511</v>
      </c>
    </row>
    <row r="13" customFormat="false" ht="12.8" hidden="false" customHeight="false" outlineLevel="0" collapsed="false">
      <c r="A13" s="38" t="n">
        <v>13000</v>
      </c>
      <c r="B13" s="39" t="n">
        <v>20160612</v>
      </c>
      <c r="C13" s="38" t="n">
        <v>53750</v>
      </c>
      <c r="D13" s="39" t="n">
        <v>1</v>
      </c>
      <c r="E13" s="9" t="n">
        <v>-101.62</v>
      </c>
      <c r="F13" s="9" t="n">
        <v>49.47</v>
      </c>
      <c r="G13" s="9" t="n">
        <v>5202.07</v>
      </c>
      <c r="H13" s="9" t="n">
        <v>8.62</v>
      </c>
      <c r="I13" s="9" t="n">
        <v>0.12</v>
      </c>
      <c r="J13" s="9" t="n">
        <v>2.8</v>
      </c>
      <c r="K13" s="9" t="n">
        <v>1.8</v>
      </c>
      <c r="L13" s="14" t="n">
        <v>560</v>
      </c>
      <c r="M13" s="14" t="n">
        <v>1</v>
      </c>
      <c r="N13" s="9" t="n">
        <v>7.16</v>
      </c>
      <c r="O13" s="9" t="n">
        <v>6.46</v>
      </c>
      <c r="P13" s="9" t="n">
        <v>29.44</v>
      </c>
      <c r="Q13" s="9" t="n">
        <v>0.19</v>
      </c>
      <c r="R13" s="15" t="n">
        <v>259</v>
      </c>
      <c r="S13" s="15" t="n">
        <v>0</v>
      </c>
      <c r="T13" s="15" t="n">
        <v>259</v>
      </c>
      <c r="U13" s="9" t="n">
        <v>7.1625</v>
      </c>
      <c r="V13" s="9" t="n">
        <v>0</v>
      </c>
      <c r="W13" s="9" t="n">
        <v>7.1625</v>
      </c>
      <c r="X13" s="10" t="n">
        <v>10.35</v>
      </c>
      <c r="Y13" s="10" t="n">
        <v>0</v>
      </c>
      <c r="Z13" s="10" t="n">
        <v>10.35</v>
      </c>
      <c r="AA13" s="40" t="n">
        <v>-103.18</v>
      </c>
      <c r="AB13" s="40" t="n">
        <v>50.03</v>
      </c>
      <c r="AC13" s="40" t="n">
        <v>164092.7</v>
      </c>
      <c r="AD13" s="40" t="n">
        <v>17</v>
      </c>
      <c r="AE13" s="40" t="n">
        <v>0</v>
      </c>
      <c r="AF13" s="40" t="n">
        <v>9.3</v>
      </c>
      <c r="AG13" s="40" t="n">
        <v>6.7</v>
      </c>
      <c r="AH13" s="41" t="n">
        <v>650</v>
      </c>
      <c r="AI13" s="41" t="n">
        <v>1</v>
      </c>
      <c r="AJ13" s="40" t="n">
        <v>2.34</v>
      </c>
      <c r="AK13" s="40" t="n">
        <v>4.88</v>
      </c>
      <c r="AL13" s="40" t="n">
        <v>101.55</v>
      </c>
      <c r="AM13" s="40" t="n">
        <v>0</v>
      </c>
      <c r="AN13" s="15" t="n">
        <v>8263</v>
      </c>
      <c r="AO13" s="15" t="n">
        <v>5076</v>
      </c>
      <c r="AP13" s="15" t="n">
        <v>1245</v>
      </c>
      <c r="AQ13" s="40" t="n">
        <v>2.3406</v>
      </c>
      <c r="AR13" s="40" t="n">
        <v>2.189</v>
      </c>
      <c r="AS13" s="40" t="n">
        <v>6.5877</v>
      </c>
      <c r="AT13" s="10" t="n">
        <v>106.6885</v>
      </c>
      <c r="AU13" s="10" t="n">
        <v>61.2936</v>
      </c>
      <c r="AV13" s="10" t="n">
        <v>45.2429</v>
      </c>
    </row>
    <row r="14" customFormat="false" ht="12.8" hidden="false" customHeight="false" outlineLevel="0" collapsed="false">
      <c r="A14" s="38" t="n">
        <v>19439</v>
      </c>
      <c r="B14" s="39" t="n">
        <v>20170731</v>
      </c>
      <c r="C14" s="38" t="n">
        <v>41814</v>
      </c>
      <c r="D14" s="39" t="n">
        <v>2</v>
      </c>
      <c r="E14" s="9" t="n">
        <v>-102.38</v>
      </c>
      <c r="F14" s="9" t="n">
        <v>51.43</v>
      </c>
      <c r="G14" s="9" t="n">
        <v>1021.53</v>
      </c>
      <c r="H14" s="9" t="n">
        <v>8.62</v>
      </c>
      <c r="I14" s="9" t="n">
        <v>0.12</v>
      </c>
      <c r="J14" s="9" t="n">
        <v>0.6</v>
      </c>
      <c r="K14" s="9" t="n">
        <v>0.5</v>
      </c>
      <c r="L14" s="14" t="n">
        <v>481</v>
      </c>
      <c r="M14" s="14" t="n">
        <v>1</v>
      </c>
      <c r="N14" s="9" t="n">
        <v>6.39</v>
      </c>
      <c r="O14" s="9" t="n">
        <v>2.87</v>
      </c>
      <c r="P14" s="9" t="n">
        <v>13.34</v>
      </c>
      <c r="Q14" s="9" t="n">
        <v>1.42</v>
      </c>
      <c r="R14" s="15" t="n">
        <v>53</v>
      </c>
      <c r="S14" s="15" t="n">
        <v>0</v>
      </c>
      <c r="T14" s="15" t="n">
        <v>53</v>
      </c>
      <c r="U14" s="9" t="n">
        <v>6.3878</v>
      </c>
      <c r="V14" s="9" t="n">
        <v>0</v>
      </c>
      <c r="W14" s="9" t="n">
        <v>6.3878</v>
      </c>
      <c r="X14" s="10" t="n">
        <v>1.8126</v>
      </c>
      <c r="Y14" s="10" t="n">
        <v>0</v>
      </c>
      <c r="Z14" s="10" t="n">
        <v>1.8126</v>
      </c>
      <c r="AA14" s="40" t="n">
        <v>-104.18</v>
      </c>
      <c r="AB14" s="40" t="n">
        <v>53.62</v>
      </c>
      <c r="AC14" s="40" t="n">
        <v>83283.12</v>
      </c>
      <c r="AD14" s="40" t="n">
        <v>14.25</v>
      </c>
      <c r="AE14" s="40" t="n">
        <v>0</v>
      </c>
      <c r="AF14" s="40" t="n">
        <v>5.4</v>
      </c>
      <c r="AG14" s="40" t="n">
        <v>5.1</v>
      </c>
      <c r="AH14" s="41" t="n">
        <v>397</v>
      </c>
      <c r="AI14" s="41" t="n">
        <v>1</v>
      </c>
      <c r="AJ14" s="40" t="n">
        <v>2.79</v>
      </c>
      <c r="AK14" s="40" t="n">
        <v>8.59</v>
      </c>
      <c r="AL14" s="40" t="n">
        <v>129.46</v>
      </c>
      <c r="AM14" s="40" t="n">
        <v>0</v>
      </c>
      <c r="AN14" s="15" t="n">
        <v>4543</v>
      </c>
      <c r="AO14" s="15" t="n">
        <v>1611</v>
      </c>
      <c r="AP14" s="15" t="n">
        <v>987</v>
      </c>
      <c r="AQ14" s="40" t="n">
        <v>2.7899</v>
      </c>
      <c r="AR14" s="40" t="n">
        <v>1.936</v>
      </c>
      <c r="AS14" s="40" t="n">
        <v>9.593</v>
      </c>
      <c r="AT14" s="10" t="n">
        <v>64.5421</v>
      </c>
      <c r="AU14" s="10" t="n">
        <v>15.8825</v>
      </c>
      <c r="AV14" s="10" t="n">
        <v>48.2153</v>
      </c>
    </row>
    <row r="15" customFormat="false" ht="12.8" hidden="false" customHeight="false" outlineLevel="0" collapsed="false">
      <c r="A15" s="38" t="n">
        <v>19854</v>
      </c>
      <c r="B15" s="39" t="n">
        <v>20170826</v>
      </c>
      <c r="C15" s="38" t="n">
        <v>203627</v>
      </c>
      <c r="D15" s="39" t="n">
        <v>1</v>
      </c>
      <c r="E15" s="9" t="n">
        <v>-99.55</v>
      </c>
      <c r="F15" s="9" t="n">
        <v>50.82</v>
      </c>
      <c r="G15" s="9" t="n">
        <v>1698.77</v>
      </c>
      <c r="H15" s="9" t="n">
        <v>7.75</v>
      </c>
      <c r="I15" s="9" t="n">
        <v>0</v>
      </c>
      <c r="J15" s="9" t="n">
        <v>1.25</v>
      </c>
      <c r="K15" s="9" t="n">
        <v>1.1</v>
      </c>
      <c r="L15" s="14" t="n">
        <v>298</v>
      </c>
      <c r="M15" s="14" t="n">
        <v>1</v>
      </c>
      <c r="N15" s="9" t="n">
        <v>10.89</v>
      </c>
      <c r="O15" s="9" t="n">
        <v>13.4</v>
      </c>
      <c r="P15" s="9" t="n">
        <v>66.51</v>
      </c>
      <c r="Q15" s="9" t="n">
        <v>0.34</v>
      </c>
      <c r="R15" s="15" t="n">
        <v>87</v>
      </c>
      <c r="S15" s="15" t="n">
        <v>0</v>
      </c>
      <c r="T15" s="15" t="n">
        <v>87</v>
      </c>
      <c r="U15" s="9" t="n">
        <v>10.8949</v>
      </c>
      <c r="V15" s="9" t="n">
        <v>0</v>
      </c>
      <c r="W15" s="9" t="n">
        <v>10.8949</v>
      </c>
      <c r="X15" s="10" t="n">
        <v>5.1411</v>
      </c>
      <c r="Y15" s="10" t="n">
        <v>0</v>
      </c>
      <c r="Z15" s="10" t="n">
        <v>5.1411</v>
      </c>
      <c r="AA15" s="40" t="n">
        <v>-99.98</v>
      </c>
      <c r="AB15" s="40" t="n">
        <v>50.72</v>
      </c>
      <c r="AC15" s="40" t="n">
        <v>12229.91</v>
      </c>
      <c r="AD15" s="40" t="n">
        <v>12.12</v>
      </c>
      <c r="AE15" s="40" t="n">
        <v>0</v>
      </c>
      <c r="AF15" s="40" t="n">
        <v>2.4</v>
      </c>
      <c r="AG15" s="40" t="n">
        <v>1.8</v>
      </c>
      <c r="AH15" s="41" t="n">
        <v>677</v>
      </c>
      <c r="AI15" s="41" t="n">
        <v>1</v>
      </c>
      <c r="AJ15" s="40" t="n">
        <v>2.26</v>
      </c>
      <c r="AK15" s="40" t="n">
        <v>6.29</v>
      </c>
      <c r="AL15" s="40" t="n">
        <v>66.51</v>
      </c>
      <c r="AM15" s="40" t="n">
        <v>0</v>
      </c>
      <c r="AN15" s="15" t="n">
        <v>625</v>
      </c>
      <c r="AO15" s="15" t="n">
        <v>177</v>
      </c>
      <c r="AP15" s="15" t="n">
        <v>177</v>
      </c>
      <c r="AQ15" s="40" t="n">
        <v>2.2597</v>
      </c>
      <c r="AR15" s="40" t="n">
        <v>1.1188</v>
      </c>
      <c r="AS15" s="40" t="n">
        <v>6.8392</v>
      </c>
      <c r="AT15" s="10" t="n">
        <v>7.6765</v>
      </c>
      <c r="AU15" s="10" t="n">
        <v>1.0764</v>
      </c>
      <c r="AV15" s="10" t="n">
        <v>6.5799</v>
      </c>
    </row>
    <row r="16" customFormat="false" ht="12.8" hidden="false" customHeight="false" outlineLevel="0" collapsed="false">
      <c r="A16" s="38" t="n">
        <v>19931</v>
      </c>
      <c r="B16" s="39" t="n">
        <v>20170831</v>
      </c>
      <c r="C16" s="38" t="n">
        <v>192738</v>
      </c>
      <c r="D16" s="39" t="n">
        <v>2</v>
      </c>
      <c r="E16" s="9" t="n">
        <v>-90.32</v>
      </c>
      <c r="F16" s="9" t="n">
        <v>35.1</v>
      </c>
      <c r="G16" s="9" t="n">
        <v>1087.46</v>
      </c>
      <c r="H16" s="9" t="n">
        <v>4.88</v>
      </c>
      <c r="I16" s="9" t="n">
        <v>0</v>
      </c>
      <c r="J16" s="9" t="n">
        <v>0.5</v>
      </c>
      <c r="K16" s="9" t="n">
        <v>0.55</v>
      </c>
      <c r="L16" s="14" t="n">
        <v>61</v>
      </c>
      <c r="M16" s="14" t="n">
        <v>1</v>
      </c>
      <c r="N16" s="9" t="n">
        <v>10.05</v>
      </c>
      <c r="O16" s="9" t="n">
        <v>5.47</v>
      </c>
      <c r="P16" s="9" t="n">
        <v>28.77</v>
      </c>
      <c r="Q16" s="9" t="n">
        <v>2.38</v>
      </c>
      <c r="R16" s="15" t="n">
        <v>43</v>
      </c>
      <c r="S16" s="15" t="n">
        <v>0</v>
      </c>
      <c r="T16" s="15" t="n">
        <v>43</v>
      </c>
      <c r="U16" s="9" t="n">
        <v>10.0485</v>
      </c>
      <c r="V16" s="9" t="n">
        <v>0</v>
      </c>
      <c r="W16" s="9" t="n">
        <v>10.0485</v>
      </c>
      <c r="X16" s="10" t="n">
        <v>3.0354</v>
      </c>
      <c r="Y16" s="10" t="n">
        <v>0</v>
      </c>
      <c r="Z16" s="10" t="n">
        <v>3.0354</v>
      </c>
      <c r="AA16" s="40" t="n">
        <v>-88.95</v>
      </c>
      <c r="AB16" s="40" t="n">
        <v>35.08</v>
      </c>
      <c r="AC16" s="40" t="n">
        <v>71212.18</v>
      </c>
      <c r="AD16" s="40" t="n">
        <v>13</v>
      </c>
      <c r="AE16" s="40" t="n">
        <v>0</v>
      </c>
      <c r="AF16" s="40" t="n">
        <v>4.05</v>
      </c>
      <c r="AG16" s="40" t="n">
        <v>3.7</v>
      </c>
      <c r="AH16" s="41" t="n">
        <v>139</v>
      </c>
      <c r="AI16" s="41" t="n">
        <v>1</v>
      </c>
      <c r="AJ16" s="40" t="n">
        <v>5.55</v>
      </c>
      <c r="AK16" s="40" t="n">
        <v>12.97</v>
      </c>
      <c r="AL16" s="40" t="n">
        <v>286.28</v>
      </c>
      <c r="AM16" s="40" t="n">
        <v>0</v>
      </c>
      <c r="AN16" s="15" t="n">
        <v>2815</v>
      </c>
      <c r="AO16" s="15" t="n">
        <v>1765</v>
      </c>
      <c r="AP16" s="15" t="n">
        <v>539</v>
      </c>
      <c r="AQ16" s="40" t="n">
        <v>5.55</v>
      </c>
      <c r="AR16" s="40" t="n">
        <v>3.7475</v>
      </c>
      <c r="AS16" s="40" t="n">
        <v>16.685</v>
      </c>
      <c r="AT16" s="10" t="n">
        <v>109.7846</v>
      </c>
      <c r="AU16" s="10" t="n">
        <v>46.4787</v>
      </c>
      <c r="AV16" s="10" t="n">
        <v>63.1958</v>
      </c>
    </row>
    <row r="17" customFormat="false" ht="12.8" hidden="false" customHeight="false" outlineLevel="0" collapsed="false">
      <c r="R17" s="42"/>
      <c r="S17" s="42"/>
      <c r="T17" s="42"/>
      <c r="X17" s="43"/>
      <c r="Y17" s="43"/>
      <c r="Z17" s="43"/>
      <c r="AN17" s="42"/>
      <c r="AO17" s="42"/>
      <c r="AP17" s="42"/>
      <c r="AT17" s="43"/>
      <c r="AU17" s="43"/>
      <c r="AV17" s="43"/>
    </row>
    <row r="18" customFormat="false" ht="12.8" hidden="false" customHeight="false" outlineLevel="0" collapsed="false">
      <c r="R18" s="46" t="n">
        <f aca="false">AVERAGE(R4:R16)</f>
        <v>83.6923076923077</v>
      </c>
      <c r="S18" s="46" t="n">
        <f aca="false">AVERAGE(S4:S16)</f>
        <v>0</v>
      </c>
      <c r="T18" s="46" t="n">
        <f aca="false">AVERAGE(T4:T16)</f>
        <v>83.6923076923077</v>
      </c>
      <c r="X18" s="45" t="n">
        <f aca="false">AVERAGE(X4:X16)</f>
        <v>4.0214</v>
      </c>
      <c r="Y18" s="45" t="n">
        <f aca="false">AVERAGE(Y4:Y16)</f>
        <v>0</v>
      </c>
      <c r="Z18" s="45" t="n">
        <f aca="false">AVERAGE(Z4:Z16)</f>
        <v>4.0214</v>
      </c>
      <c r="AN18" s="46" t="n">
        <f aca="false">AVERAGE(AN4:AN16)</f>
        <v>2569.11111111111</v>
      </c>
      <c r="AO18" s="46" t="n">
        <f aca="false">AVERAGE(AO4:AO16)</f>
        <v>1303.66666666667</v>
      </c>
      <c r="AP18" s="46" t="n">
        <f aca="false">AVERAGE(AP4:AP16)</f>
        <v>522.777777777778</v>
      </c>
      <c r="AT18" s="45" t="n">
        <f aca="false">AVERAGE(AT4:AT16)</f>
        <v>41.9877777777778</v>
      </c>
      <c r="AU18" s="45" t="n">
        <f aca="false">AVERAGE(AU4:AU16)</f>
        <v>17.8111333333333</v>
      </c>
      <c r="AV18" s="45" t="n">
        <f aca="false">AVERAGE(AV4:AV16)</f>
        <v>24.0739555555556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2236</TotalTime>
  <Application>LibreOffice/5.2.7.2$Linux_X86_64 LibreOffice_project/20m0$Build-2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>Stacy Brodzik</cp:lastModifiedBy>
  <dcterms:modified xsi:type="dcterms:W3CDTF">2018-05-21T16:29:24Z</dcterms:modified>
  <cp:revision>119</cp:revision>
  <dc:subject/>
  <dc:title/>
</cp:coreProperties>
</file>