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MAM 1417 NAM" sheetId="1" state="visible" r:id="rId2"/>
    <sheet name="BSR_MAM_1417_NAM_v10s Gulf" sheetId="2" state="visible" r:id="rId3"/>
    <sheet name="BSR_MAM_1417_NAM_v10s_Plains" sheetId="3" state="visible" r:id="rId4"/>
    <sheet name="DCC_MAM_1417_NAM_v10s_Gulf" sheetId="4" state="visible" r:id="rId5"/>
    <sheet name="DCC_MAM_1417_NAM_v10s_Plains" sheetId="5" state="visible" r:id="rId6"/>
    <sheet name="DWC_MAM_1417_NAM_v10s Gulf" sheetId="6" state="visible" r:id="rId7"/>
    <sheet name="DWC_MAM_1417_NAM_v10s_Plains" sheetId="7" state="visible" r:id="rId8"/>
    <sheet name="WCC_MAM_1417_NAM_v10s_Gulf" sheetId="8" state="visible" r:id="rId9"/>
    <sheet name="WCC_MAM_1417_NAM_v10s_Plains" sheetId="9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<sst xmlns="http://schemas.openxmlformats.org/spreadsheetml/2006/main" count="497" uniqueCount="61">
  <si>
    <t xml:space="preserve">MAM</t>
  </si>
  <si>
    <t xml:space="preserve">BSR</t>
  </si>
  <si>
    <t xml:space="preserve">DCC</t>
  </si>
  <si>
    <t xml:space="preserve">DWC</t>
  </si>
  <si>
    <t xml:space="preserve">WCC</t>
  </si>
  <si>
    <r>
      <rPr>
        <b val="true"/>
        <sz val="10"/>
        <rFont val="Arial"/>
        <family val="2"/>
        <charset val="1"/>
      </rPr>
      <t xml:space="preserve">* % diff </t>
    </r>
    <r>
      <rPr>
        <sz val="10"/>
        <rFont val="Arial"/>
        <family val="2"/>
        <charset val="1"/>
      </rPr>
      <t xml:space="preserve">= (Plains-Gulf) )/Plains</t>
    </r>
  </si>
  <si>
    <t xml:space="preserve">Gulf</t>
  </si>
  <si>
    <t xml:space="preserve">Plains</t>
  </si>
  <si>
    <t xml:space="preserve">% diff *</t>
  </si>
  <si>
    <t xml:space="preserve">cores/storm</t>
  </si>
  <si>
    <t xml:space="preserve">n/a</t>
  </si>
  <si>
    <t xml:space="preserve">avg pixels/storm</t>
  </si>
  <si>
    <t xml:space="preserve">SF/(C+SF)</t>
  </si>
  <si>
    <t xml:space="preserve">C/(C+SF)</t>
  </si>
  <si>
    <t xml:space="preserve">C/SF</t>
  </si>
  <si>
    <t xml:space="preserve">SF/all</t>
  </si>
  <si>
    <t xml:space="preserve">C/all</t>
  </si>
  <si>
    <t xml:space="preserve">(C + SF)/all</t>
  </si>
  <si>
    <t xml:space="preserve">avg pixels/core</t>
  </si>
  <si>
    <t xml:space="preserve">Vrc/Vrs (storm)</t>
  </si>
  <si>
    <t xml:space="preserve"># cores</t>
  </si>
  <si>
    <t xml:space="preserve"># cores/km^2</t>
  </si>
  <si>
    <r>
      <rPr>
        <b val="true"/>
        <sz val="10"/>
        <rFont val="Arial"/>
        <family val="2"/>
        <charset val="1"/>
      </rPr>
      <t xml:space="preserve">Wide</t>
    </r>
    <r>
      <rPr>
        <sz val="10"/>
        <rFont val="Arial"/>
        <family val="2"/>
        <charset val="1"/>
      </rPr>
      <t xml:space="preserve">: Gulf Num Events &gt; Plains Num Events</t>
    </r>
  </si>
  <si>
    <r>
      <rPr>
        <b val="true"/>
        <sz val="10"/>
        <rFont val="Arial"/>
        <family val="2"/>
        <charset val="1"/>
      </rPr>
      <t xml:space="preserve">Wide</t>
    </r>
    <r>
      <rPr>
        <sz val="10"/>
        <rFont val="Arial"/>
        <family val="2"/>
        <charset val="1"/>
      </rPr>
      <t xml:space="preserve">: Gulf Vrc/Vrs &gt; Plains Vrc/Vrs</t>
    </r>
  </si>
  <si>
    <r>
      <rPr>
        <b val="true"/>
        <sz val="10"/>
        <rFont val="Arial"/>
        <family val="2"/>
        <charset val="1"/>
      </rPr>
      <t xml:space="preserve">DCC</t>
    </r>
    <r>
      <rPr>
        <sz val="10"/>
        <rFont val="Arial"/>
        <family val="2"/>
        <charset val="1"/>
      </rPr>
      <t xml:space="preserve"> C/SF &gt; </t>
    </r>
    <r>
      <rPr>
        <b val="true"/>
        <sz val="10"/>
        <rFont val="Arial"/>
        <family val="2"/>
        <charset val="1"/>
      </rPr>
      <t xml:space="preserve">DWC</t>
    </r>
    <r>
      <rPr>
        <sz val="10"/>
        <rFont val="Arial"/>
        <family val="2"/>
        <charset val="1"/>
      </rPr>
      <t xml:space="preserve"> C/SF &gt; </t>
    </r>
    <r>
      <rPr>
        <b val="true"/>
        <sz val="10"/>
        <rFont val="Arial"/>
        <family val="2"/>
        <charset val="1"/>
      </rPr>
      <t xml:space="preserve">WCC</t>
    </r>
    <r>
      <rPr>
        <sz val="10"/>
        <rFont val="Arial"/>
        <family val="2"/>
        <charset val="1"/>
      </rPr>
      <t xml:space="preserve"> C/SF</t>
    </r>
  </si>
  <si>
    <r>
      <rPr>
        <b val="true"/>
        <sz val="10"/>
        <rFont val="Arial"/>
        <family val="2"/>
        <charset val="1"/>
      </rPr>
      <t xml:space="preserve">DCC</t>
    </r>
    <r>
      <rPr>
        <sz val="10"/>
        <rFont val="Arial"/>
        <family val="2"/>
        <charset val="1"/>
      </rPr>
      <t xml:space="preserve">: large non-CSF % in Plains</t>
    </r>
  </si>
  <si>
    <r>
      <rPr>
        <b val="true"/>
        <sz val="10"/>
        <rFont val="Arial"/>
        <family val="2"/>
        <charset val="1"/>
      </rPr>
      <t xml:space="preserve">DCC</t>
    </r>
    <r>
      <rPr>
        <sz val="10"/>
        <rFont val="Arial"/>
        <family val="2"/>
        <charset val="1"/>
      </rPr>
      <t xml:space="preserve">: Gulf Pix/Stm &gt;&gt; Plains Pix/Stm</t>
    </r>
  </si>
  <si>
    <t xml:space="preserve">DCC: Gulf Pix/Stm &gt; Plains Pix/Stm</t>
  </si>
  <si>
    <r>
      <rPr>
        <b val="true"/>
        <sz val="10"/>
        <rFont val="Arial"/>
        <family val="2"/>
        <charset val="1"/>
      </rPr>
      <t xml:space="preserve">DCC</t>
    </r>
    <r>
      <rPr>
        <sz val="10"/>
        <rFont val="Arial"/>
        <family val="2"/>
        <charset val="1"/>
      </rPr>
      <t xml:space="preserve">: Gulf C/SF &lt;&lt; Plains C/SF</t>
    </r>
  </si>
  <si>
    <t xml:space="preserve">Gulf Region = 100-75W, 25-32.5N; use midlat and midlon to get area (2435 * 835) =  2,033,287 sq km</t>
  </si>
  <si>
    <t xml:space="preserve">Plains Region = 105W-90W, 35-55N; (1179 * 2226) = 2,624,981 sq km</t>
  </si>
  <si>
    <t xml:space="preserve">CORE</t>
  </si>
  <si>
    <t xml:space="preserve">STORM</t>
  </si>
  <si>
    <t xml:space="preserve">shape</t>
  </si>
  <si>
    <t xml:space="preserve">near surface rain</t>
  </si>
  <si>
    <t xml:space="preserve">orbit</t>
  </si>
  <si>
    <t xml:space="preserve">date</t>
  </si>
  <si>
    <t xml:space="preserve">time</t>
  </si>
  <si>
    <t xml:space="preserve">Core #</t>
  </si>
  <si>
    <t xml:space="preserve">lon</t>
  </si>
  <si>
    <t xml:space="preserve">lat</t>
  </si>
  <si>
    <t xml:space="preserve">area (km2)</t>
  </si>
  <si>
    <t xml:space="preserve">top ht (km)</t>
  </si>
  <si>
    <t xml:space="preserve">bot ht (km)</t>
  </si>
  <si>
    <t xml:space="preserve">dim_X (deg)</t>
  </si>
  <si>
    <t xml:space="preserve">dim_Y (deg)</t>
  </si>
  <si>
    <t xml:space="preserve">terr ht (m)</t>
  </si>
  <si>
    <t xml:space="preserve">O/L</t>
  </si>
  <si>
    <t xml:space="preserve">mean (mm/hr)</t>
  </si>
  <si>
    <t xml:space="preserve">stdev (mm/hr)</t>
  </si>
  <si>
    <t xml:space="preserve">max (mm/hr)</t>
  </si>
  <si>
    <t xml:space="preserve">min (mm/hr)</t>
  </si>
  <si>
    <t xml:space="preserve">pixels All</t>
  </si>
  <si>
    <t xml:space="preserve">pixels Stra</t>
  </si>
  <si>
    <t xml:space="preserve">pixels Conv</t>
  </si>
  <si>
    <t xml:space="preserve">Mean All  (mm/hr)</t>
  </si>
  <si>
    <t xml:space="preserve">Mean Stra (mm/hr)</t>
  </si>
  <si>
    <t xml:space="preserve">Mean Conv (mm/hr)</t>
  </si>
  <si>
    <t xml:space="preserve">vol All (10^6 kg/c)</t>
  </si>
  <si>
    <t xml:space="preserve">vol Stra (10^6 kg/c)</t>
  </si>
  <si>
    <t xml:space="preserve">vol Conv (10^6 kg/c)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</si>
</sst>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0"/>
    <numFmt numFmtId="167" formatCode="000000"/>
    <numFmt numFmtId="168" formatCode="0.0000"/>
    <numFmt numFmtId="169" formatCode="0.0"/>
  </numFmts>
  <fonts count="7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CFEC8"/>
        <bgColor rgb="FFCCFFFF"/>
      </patternFill>
    </fill>
    <fill>
      <patternFill patternType="solid">
        <fgColor rgb="FF99CCFF"/>
        <bgColor rgb="FFCC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0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CFEC8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Q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M14" activeCellId="0" sqref="M14"/>
    </sheetView>
  </sheetViews>
  <sheetFormatPr defaultRowHeight="12.8" outlineLevelRow="0" outlineLevelCol="0"/>
  <cols>
    <col collapsed="false" customWidth="true" hidden="false" outlineLevel="0" max="1" min="1" style="0" width="16.64"/>
    <col collapsed="false" customWidth="true" hidden="false" outlineLevel="0" max="2" min="2" style="0" width="7.8"/>
    <col collapsed="false" customWidth="true" hidden="false" outlineLevel="0" max="12" min="3" style="0" width="7.8"/>
    <col collapsed="false" customWidth="true" hidden="false" outlineLevel="0" max="13" min="13" style="0" width="7.8"/>
    <col collapsed="false" customWidth="false" hidden="false" outlineLevel="0" max="1025" min="14" style="0" width="11.52"/>
  </cols>
  <sheetData>
    <row r="2" s="3" customFormat="true" ht="12.8" hidden="false" customHeight="true" outlineLevel="0" collapsed="false">
      <c r="A2" s="1" t="s">
        <v>0</v>
      </c>
      <c r="B2" s="2" t="s">
        <v>1</v>
      </c>
      <c r="C2" s="2"/>
      <c r="D2" s="2"/>
      <c r="E2" s="1" t="s">
        <v>2</v>
      </c>
      <c r="F2" s="1"/>
      <c r="G2" s="1"/>
      <c r="H2" s="1" t="s">
        <v>3</v>
      </c>
      <c r="I2" s="1"/>
      <c r="J2" s="1"/>
      <c r="K2" s="1" t="s">
        <v>4</v>
      </c>
      <c r="L2" s="1"/>
      <c r="M2" s="1"/>
      <c r="O2" s="4" t="s">
        <v>5</v>
      </c>
      <c r="P2" s="4"/>
      <c r="Q2" s="4"/>
    </row>
    <row r="3" s="7" customFormat="true" ht="12.8" hidden="false" customHeight="false" outlineLevel="0" collapsed="false">
      <c r="A3" s="1"/>
      <c r="B3" s="5" t="s">
        <v>6</v>
      </c>
      <c r="C3" s="5" t="s">
        <v>7</v>
      </c>
      <c r="D3" s="5" t="s">
        <v>8</v>
      </c>
      <c r="E3" s="6" t="s">
        <v>6</v>
      </c>
      <c r="F3" s="6" t="s">
        <v>7</v>
      </c>
      <c r="G3" s="6" t="s">
        <v>8</v>
      </c>
      <c r="H3" s="5" t="s">
        <v>6</v>
      </c>
      <c r="I3" s="5" t="s">
        <v>7</v>
      </c>
      <c r="J3" s="5" t="s">
        <v>8</v>
      </c>
      <c r="K3" s="6" t="s">
        <v>6</v>
      </c>
      <c r="L3" s="6" t="s">
        <v>7</v>
      </c>
      <c r="M3" s="6" t="s">
        <v>8</v>
      </c>
    </row>
    <row r="4" customFormat="false" ht="12.8" hidden="false" customHeight="false" outlineLevel="0" collapsed="false">
      <c r="A4" s="8" t="s">
        <v>9</v>
      </c>
      <c r="B4" s="9" t="s">
        <v>10</v>
      </c>
      <c r="C4" s="10" t="n">
        <f aca="false">COUNT(BSR_MAM_1417_NAM_v10s_Plains!R4:R4)/COUNT(BSR_MAM_1417_NAM_v10s_Plains!AN4:AN4)</f>
        <v>1</v>
      </c>
      <c r="D4" s="9" t="s">
        <v>10</v>
      </c>
      <c r="E4" s="11" t="n">
        <f aca="false">COUNT(DCC_MAM_1417_NAM_v10s_Gulf!R4:R4)/COUNT(DCC_MAM_1417_NAM_v10s_Gulf!AN4:AN4)</f>
        <v>1</v>
      </c>
      <c r="F4" s="11" t="n">
        <f aca="false">COUNT('BSR_MAM_1417_NAM_v10s Gulf'!R4:R10)/COUNT(DCC_MAM_1417_NAM_v10s_Plains!AN4:AN5)</f>
        <v>0</v>
      </c>
      <c r="G4" s="11" t="e">
        <f aca="false">(F4-E4)/F4*100</f>
        <v>#DIV/0!</v>
      </c>
      <c r="H4" s="10" t="n">
        <f aca="false">COUNT('DWC_MAM_1417_NAM_v10s Gulf'!R4:R4)/COUNT('DWC_MAM_1417_NAM_v10s Gulf'!AN4:AN4)</f>
        <v>1</v>
      </c>
      <c r="I4" s="10" t="n">
        <f aca="false">COUNT(DWC_MAM_1417_NAM_v10s_Plains!R4:R5)/COUNT(DWC_MAM_1417_NAM_v10s_Plains!AN4:AN5)</f>
        <v>1</v>
      </c>
      <c r="J4" s="10" t="n">
        <f aca="false">(I4-H4)/I4*100</f>
        <v>0</v>
      </c>
      <c r="K4" s="11" t="n">
        <f aca="false">COUNT(WCC_MAM_1417_NAM_v10s_Gulf!R4:R5)/COUNT(WCC_MAM_1417_NAM_v10s_Gulf!AN4:AN5)</f>
        <v>1</v>
      </c>
      <c r="L4" s="11" t="n">
        <f aca="false">COUNT(WCC_MAM_1417_NAM_v10s_Plains!R4:R8)/COUNT(WCC_MAM_1417_NAM_v10s_Plains!AN4:AN8)</f>
        <v>1.25</v>
      </c>
      <c r="M4" s="11" t="n">
        <f aca="false">(L4-K4)/L4*100</f>
        <v>20</v>
      </c>
    </row>
    <row r="5" customFormat="false" ht="12.8" hidden="false" customHeight="false" outlineLevel="0" collapsed="false">
      <c r="A5" s="8" t="s">
        <v>11</v>
      </c>
      <c r="B5" s="9" t="s">
        <v>10</v>
      </c>
      <c r="C5" s="12" t="n">
        <f aca="false">BSR_MAM_1417_NAM_v10s_Plains!AN6</f>
        <v>3391</v>
      </c>
      <c r="D5" s="9" t="s">
        <v>10</v>
      </c>
      <c r="E5" s="13" t="n">
        <f aca="false">DCC_MAM_1417_NAM_v10s_Gulf!AN6</f>
        <v>2223</v>
      </c>
      <c r="F5" s="13" t="n">
        <f aca="false">DCC_MAM_1417_NAM_v10s_Plains!AN7</f>
        <v>1155</v>
      </c>
      <c r="G5" s="11" t="n">
        <f aca="false">(F5-E5)/F5*100</f>
        <v>-92.4675324675325</v>
      </c>
      <c r="H5" s="12" t="n">
        <f aca="false">'DWC_MAM_1417_NAM_v10s Gulf'!AN6</f>
        <v>589</v>
      </c>
      <c r="I5" s="12" t="n">
        <f aca="false">DWC_MAM_1417_NAM_v10s_Plains!AN7</f>
        <v>2168</v>
      </c>
      <c r="J5" s="10" t="n">
        <f aca="false">(I5-H5)/I5*100</f>
        <v>72.8321033210332</v>
      </c>
      <c r="K5" s="13" t="n">
        <f aca="false">WCC_MAM_1417_NAM_v10s_Gulf!AN7</f>
        <v>413</v>
      </c>
      <c r="L5" s="13" t="n">
        <f aca="false">WCC_MAM_1417_NAM_v10s_Plains!AN10</f>
        <v>2319.75</v>
      </c>
      <c r="M5" s="11" t="n">
        <f aca="false">(L5-K5)/L5*100</f>
        <v>82.1963573660955</v>
      </c>
    </row>
    <row r="6" customFormat="false" ht="12.8" hidden="false" customHeight="false" outlineLevel="0" collapsed="false">
      <c r="A6" s="8" t="s">
        <v>12</v>
      </c>
      <c r="B6" s="9" t="s">
        <v>10</v>
      </c>
      <c r="C6" s="10" t="n">
        <f aca="false">BSR_MAM_1417_NAM_v10s_Plains!AO6/(BSR_MAM_1417_NAM_v10s_Plains!AO6+BSR_MAM_1417_NAM_v10s_Plains!AP6)*100</f>
        <v>93.8312770923641</v>
      </c>
      <c r="D6" s="9" t="s">
        <v>10</v>
      </c>
      <c r="E6" s="11" t="n">
        <f aca="false">DCC_MAM_1417_NAM_v10s_Gulf!AO6/(DCC_MAM_1417_NAM_v10s_Gulf!AO6+DCC_MAM_1417_NAM_v10s_Gulf!AP6)*100</f>
        <v>74.0408163265306</v>
      </c>
      <c r="F6" s="11" t="n">
        <f aca="false">DCC_MAM_1417_NAM_v10s_Plains!AO7/(DCC_MAM_1417_NAM_v10s_Plains!AO7+DCC_MAM_1417_NAM_v10s_Plains!AP7)*100</f>
        <v>66.1276595744681</v>
      </c>
      <c r="G6" s="11" t="n">
        <f aca="false">(F6-E6)/F6*100</f>
        <v>-11.9664854358732</v>
      </c>
      <c r="H6" s="10" t="n">
        <f aca="false">'DWC_MAM_1417_NAM_v10s Gulf'!AO6/('DWC_MAM_1417_NAM_v10s Gulf'!AO6+'DWC_MAM_1417_NAM_v10s Gulf'!AP6)*100</f>
        <v>41.304347826087</v>
      </c>
      <c r="I6" s="10" t="n">
        <f aca="false">DWC_MAM_1417_NAM_v10s_Plains!AO7/(DWC_MAM_1417_NAM_v10s_Plains!AO7+DWC_MAM_1417_NAM_v10s_Plains!AP7)*100</f>
        <v>70.0632466619817</v>
      </c>
      <c r="J6" s="10" t="n">
        <f aca="false">(I6-H6)/I6*100</f>
        <v>41.0470542060966</v>
      </c>
      <c r="K6" s="11" t="n">
        <f aca="false">WCC_MAM_1417_NAM_v10s_Gulf!AO7/(WCC_MAM_1417_NAM_v10s_Gulf!AO7+WCC_MAM_1417_NAM_v10s_Gulf!AP7)*100</f>
        <v>40.1055408970976</v>
      </c>
      <c r="L6" s="11" t="n">
        <f aca="false">WCC_MAM_1417_NAM_v10s_Plains!AO10/(WCC_MAM_1417_NAM_v10s_Plains!AO10+WCC_MAM_1417_NAM_v10s_Plains!AP10)*100</f>
        <v>73.9549839228296</v>
      </c>
      <c r="M6" s="11" t="n">
        <f aca="false">(L6-K6)/L6*100</f>
        <v>45.7703338304463</v>
      </c>
    </row>
    <row r="7" customFormat="false" ht="12.8" hidden="false" customHeight="false" outlineLevel="0" collapsed="false">
      <c r="A7" s="8" t="s">
        <v>13</v>
      </c>
      <c r="B7" s="9" t="s">
        <v>10</v>
      </c>
      <c r="C7" s="10" t="n">
        <f aca="false">BSR_MAM_1417_NAM_v10s_Plains!AP6/(BSR_MAM_1417_NAM_v10s_Plains!AO6+BSR_MAM_1417_NAM_v10s_Plains!AP6)*100</f>
        <v>6.16872290763588</v>
      </c>
      <c r="D7" s="9" t="s">
        <v>10</v>
      </c>
      <c r="E7" s="11" t="n">
        <f aca="false">DCC_MAM_1417_NAM_v10s_Gulf!AP6/(DCC_MAM_1417_NAM_v10s_Gulf!AO6+DCC_MAM_1417_NAM_v10s_Gulf!AP6)*100</f>
        <v>25.9591836734694</v>
      </c>
      <c r="F7" s="11" t="n">
        <f aca="false">DCC_MAM_1417_NAM_v10s_Plains!AP7/(DCC_MAM_1417_NAM_v10s_Plains!AO7+DCC_MAM_1417_NAM_v10s_Plains!AP7)*100</f>
        <v>33.8723404255319</v>
      </c>
      <c r="G7" s="11" t="n">
        <f aca="false">(F7-E7)/F7*100</f>
        <v>23.3617064916419</v>
      </c>
      <c r="H7" s="10" t="n">
        <f aca="false">'DWC_MAM_1417_NAM_v10s Gulf'!AP6/('DWC_MAM_1417_NAM_v10s Gulf'!AO6+'DWC_MAM_1417_NAM_v10s Gulf'!AP6)*100</f>
        <v>58.695652173913</v>
      </c>
      <c r="I7" s="10" t="n">
        <f aca="false">DWC_MAM_1417_NAM_v10s_Plains!AP7/(DWC_MAM_1417_NAM_v10s_Plains!AO7+DWC_MAM_1417_NAM_v10s_Plains!AP7)*100</f>
        <v>29.9367533380183</v>
      </c>
      <c r="J7" s="10" t="n">
        <f aca="false">(I7-H7)/I7*100</f>
        <v>-96.06552357624</v>
      </c>
      <c r="K7" s="11" t="n">
        <f aca="false">WCC_MAM_1417_NAM_v10s_Gulf!AP7/(WCC_MAM_1417_NAM_v10s_Gulf!AO7+WCC_MAM_1417_NAM_v10s_Gulf!AP7)*100</f>
        <v>59.8944591029024</v>
      </c>
      <c r="L7" s="11" t="n">
        <f aca="false">WCC_MAM_1417_NAM_v10s_Plains!AP10/(WCC_MAM_1417_NAM_v10s_Plains!AO10+WCC_MAM_1417_NAM_v10s_Plains!AP10)*100</f>
        <v>26.0450160771704</v>
      </c>
      <c r="M7" s="11" t="n">
        <f aca="false">(L7-K7)/L7*100</f>
        <v>-129.965145444477</v>
      </c>
    </row>
    <row r="8" customFormat="false" ht="12.8" hidden="false" customHeight="false" outlineLevel="0" collapsed="false">
      <c r="A8" s="8" t="s">
        <v>14</v>
      </c>
      <c r="B8" s="9" t="s">
        <v>10</v>
      </c>
      <c r="C8" s="10" t="n">
        <f aca="false">BSR_MAM_1417_NAM_v10s_Plains!AP6/BSR_MAM_1417_NAM_v10s_Plains!AO6*100</f>
        <v>6.57427149964463</v>
      </c>
      <c r="D8" s="9" t="s">
        <v>10</v>
      </c>
      <c r="E8" s="11" t="n">
        <f aca="false">DCC_MAM_1417_NAM_v10s_Gulf!AP6/DCC_MAM_1417_NAM_v10s_Gulf!AO6*100</f>
        <v>35.0606394707828</v>
      </c>
      <c r="F8" s="11" t="n">
        <f aca="false">DCC_MAM_1417_NAM_v10s_Plains!AP7/DCC_MAM_1417_NAM_v10s_Plains!AO7*100</f>
        <v>51.2226512226512</v>
      </c>
      <c r="G8" s="11" t="n">
        <f aca="false">(F8-E8)/F8*100</f>
        <v>31.5524701788989</v>
      </c>
      <c r="H8" s="10" t="n">
        <f aca="false">'DWC_MAM_1417_NAM_v10s Gulf'!AP6/'DWC_MAM_1417_NAM_v10s Gulf'!AO6*100</f>
        <v>142.105263157895</v>
      </c>
      <c r="I8" s="10" t="n">
        <f aca="false">DWC_MAM_1417_NAM_v10s_Plains!AP7/DWC_MAM_1417_NAM_v10s_Plains!AO7*100</f>
        <v>42.728184553661</v>
      </c>
      <c r="J8" s="10" t="n">
        <f aca="false">(I8-H8)/I8*100</f>
        <v>-232.579688658265</v>
      </c>
      <c r="K8" s="11" t="n">
        <f aca="false">WCC_MAM_1417_NAM_v10s_Gulf!AP7/WCC_MAM_1417_NAM_v10s_Gulf!AO7*100</f>
        <v>149.342105263158</v>
      </c>
      <c r="L8" s="11" t="n">
        <f aca="false">WCC_MAM_1417_NAM_v10s_Plains!AP10/WCC_MAM_1417_NAM_v10s_Plains!AO10*100</f>
        <v>35.2173913043478</v>
      </c>
      <c r="M8" s="11" t="n">
        <f aca="false">(L8-K8)/L8*100</f>
        <v>-324.057829759584</v>
      </c>
    </row>
    <row r="9" customFormat="false" ht="12.8" hidden="false" customHeight="false" outlineLevel="0" collapsed="false">
      <c r="A9" s="8" t="s">
        <v>15</v>
      </c>
      <c r="B9" s="9" t="s">
        <v>10</v>
      </c>
      <c r="C9" s="10" t="n">
        <f aca="false">BSR_MAM_1417_NAM_v10s_Plains!AO6/BSR_MAM_1417_NAM_v10s_Plains!AN6*100</f>
        <v>82.9843703922147</v>
      </c>
      <c r="D9" s="9" t="s">
        <v>10</v>
      </c>
      <c r="E9" s="11" t="n">
        <f aca="false">DCC_MAM_1417_NAM_v10s_Gulf!AO6/DCC_MAM_1417_NAM_v10s_Gulf!AN6*100</f>
        <v>40.8007197480882</v>
      </c>
      <c r="F9" s="11" t="n">
        <f aca="false">DCC_MAM_1417_NAM_v10s_Plains!AO7/DCC_MAM_1417_NAM_v10s_Plains!AN7*100</f>
        <v>33.6363636363636</v>
      </c>
      <c r="G9" s="11" t="n">
        <f aca="false">(F9-E9)/F9*100</f>
        <v>-21.2994370889108</v>
      </c>
      <c r="H9" s="10" t="n">
        <f aca="false">'DWC_MAM_1417_NAM_v10s Gulf'!AO6/'DWC_MAM_1417_NAM_v10s Gulf'!AN6*100</f>
        <v>16.1290322580645</v>
      </c>
      <c r="I9" s="10" t="n">
        <f aca="false">DWC_MAM_1417_NAM_v10s_Plains!AO7/DWC_MAM_1417_NAM_v10s_Plains!AN7*100</f>
        <v>45.9870848708487</v>
      </c>
      <c r="J9" s="10" t="n">
        <f aca="false">(I9-H9)/I9*100</f>
        <v>64.9270391820623</v>
      </c>
      <c r="K9" s="11" t="n">
        <f aca="false">WCC_MAM_1417_NAM_v10s_Gulf!AO7/WCC_MAM_1417_NAM_v10s_Gulf!AN7*100</f>
        <v>18.4019370460048</v>
      </c>
      <c r="L9" s="11" t="n">
        <f aca="false">WCC_MAM_1417_NAM_v10s_Plains!AO10/WCC_MAM_1417_NAM_v10s_Plains!AN10*100</f>
        <v>52.0530229550598</v>
      </c>
      <c r="M9" s="11" t="n">
        <f aca="false">(L9-K9)/L9*100</f>
        <v>64.6477072774578</v>
      </c>
    </row>
    <row r="10" customFormat="false" ht="12.8" hidden="false" customHeight="false" outlineLevel="0" collapsed="false">
      <c r="A10" s="8" t="s">
        <v>16</v>
      </c>
      <c r="B10" s="9" t="s">
        <v>10</v>
      </c>
      <c r="C10" s="10" t="n">
        <f aca="false">BSR_MAM_1417_NAM_v10s_Plains!AP6/BSR_MAM_1417_NAM_v10s_Plains!AN6*100</f>
        <v>5.45561781185491</v>
      </c>
      <c r="D10" s="9" t="s">
        <v>10</v>
      </c>
      <c r="E10" s="11" t="n">
        <f aca="false">DCC_MAM_1417_NAM_v10s_Gulf!AP6/DCC_MAM_1417_NAM_v10s_Gulf!AN6*100</f>
        <v>14.3049932523617</v>
      </c>
      <c r="F10" s="11" t="n">
        <f aca="false">DCC_MAM_1417_NAM_v10s_Plains!AP7/DCC_MAM_1417_NAM_v10s_Plains!AN7*100</f>
        <v>17.2294372294372</v>
      </c>
      <c r="G10" s="11" t="n">
        <f aca="false">(F10-E10)/F10*100</f>
        <v>16.97353162574</v>
      </c>
      <c r="H10" s="10" t="n">
        <f aca="false">'DWC_MAM_1417_NAM_v10s Gulf'!AP6/'DWC_MAM_1417_NAM_v10s Gulf'!AN6*100</f>
        <v>22.9202037351443</v>
      </c>
      <c r="I10" s="10" t="n">
        <f aca="false">DWC_MAM_1417_NAM_v10s_Plains!AP7/DWC_MAM_1417_NAM_v10s_Plains!AN7*100</f>
        <v>19.6494464944649</v>
      </c>
      <c r="J10" s="10" t="n">
        <f aca="false">(I10-H10)/I10*100</f>
        <v>-16.6455438915325</v>
      </c>
      <c r="K10" s="11" t="n">
        <f aca="false">WCC_MAM_1417_NAM_v10s_Gulf!AP7/WCC_MAM_1417_NAM_v10s_Gulf!AN7*100</f>
        <v>27.4818401937046</v>
      </c>
      <c r="L10" s="11" t="n">
        <f aca="false">WCC_MAM_1417_NAM_v10s_Plains!AP10/WCC_MAM_1417_NAM_v10s_Plains!AN10*100</f>
        <v>18.3317167798254</v>
      </c>
      <c r="M10" s="11" t="n">
        <f aca="false">(L10-K10)/L10*100</f>
        <v>-49.9141652894679</v>
      </c>
    </row>
    <row r="11" customFormat="false" ht="12.8" hidden="false" customHeight="false" outlineLevel="0" collapsed="false">
      <c r="A11" s="8" t="s">
        <v>17</v>
      </c>
      <c r="B11" s="9" t="s">
        <v>10</v>
      </c>
      <c r="C11" s="10" t="n">
        <f aca="false">SUM(C9:C10)</f>
        <v>88.4399882040696</v>
      </c>
      <c r="D11" s="9" t="s">
        <v>10</v>
      </c>
      <c r="E11" s="11" t="n">
        <f aca="false">SUM(E9:E10)</f>
        <v>55.1057130004498</v>
      </c>
      <c r="F11" s="11" t="n">
        <f aca="false">SUM(F9:F10)</f>
        <v>50.8658008658009</v>
      </c>
      <c r="G11" s="11" t="n">
        <f aca="false">(F11-E11)/F11*100</f>
        <v>-8.33548683492692</v>
      </c>
      <c r="H11" s="10" t="n">
        <f aca="false">SUM(H9:H10)</f>
        <v>39.0492359932088</v>
      </c>
      <c r="I11" s="10" t="n">
        <f aca="false">SUM(I9:I10)</f>
        <v>65.6365313653137</v>
      </c>
      <c r="J11" s="10" t="n">
        <f aca="false">(I11-H11)/I11*100</f>
        <v>40.5068561958702</v>
      </c>
      <c r="K11" s="11" t="n">
        <f aca="false">SUM(K9:K10)</f>
        <v>45.8837772397095</v>
      </c>
      <c r="L11" s="11" t="n">
        <f aca="false">SUM(L9:L10)</f>
        <v>70.3847397348852</v>
      </c>
      <c r="M11" s="11" t="n">
        <f aca="false">(L11-K11)/L11*100</f>
        <v>34.8100491490945</v>
      </c>
    </row>
    <row r="12" customFormat="false" ht="12.8" hidden="false" customHeight="false" outlineLevel="0" collapsed="false">
      <c r="A12" s="8" t="s">
        <v>18</v>
      </c>
      <c r="B12" s="9" t="s">
        <v>10</v>
      </c>
      <c r="C12" s="12" t="n">
        <f aca="false">BSR_MAM_1417_NAM_v10s_Plains!R6</f>
        <v>2677</v>
      </c>
      <c r="D12" s="9" t="s">
        <v>10</v>
      </c>
      <c r="E12" s="13" t="n">
        <f aca="false">DCC_MAM_1417_NAM_v10s_Gulf!R6</f>
        <v>26</v>
      </c>
      <c r="F12" s="13" t="n">
        <f aca="false">DCC_MAM_1417_NAM_v10s_Plains!R7</f>
        <v>28.5</v>
      </c>
      <c r="G12" s="11" t="n">
        <f aca="false">(F12-E12)/F12*100</f>
        <v>8.7719298245614</v>
      </c>
      <c r="H12" s="12" t="n">
        <f aca="false">'DWC_MAM_1417_NAM_v10s Gulf'!R6</f>
        <v>47</v>
      </c>
      <c r="I12" s="12" t="n">
        <f aca="false">DWC_MAM_1417_NAM_v10s_Plains!R7</f>
        <v>119.5</v>
      </c>
      <c r="J12" s="10" t="n">
        <f aca="false">(I12-H12)/I12*100</f>
        <v>60.6694560669456</v>
      </c>
      <c r="K12" s="13" t="n">
        <f aca="false">WCC_MAM_1417_NAM_v10s_Gulf!R7</f>
        <v>51.5</v>
      </c>
      <c r="L12" s="13" t="n">
        <f aca="false">WCC_MAM_1417_NAM_v10s_Plains!R10</f>
        <v>111</v>
      </c>
      <c r="M12" s="11" t="n">
        <f aca="false">(L12-K12)/L12*100</f>
        <v>53.6036036036036</v>
      </c>
    </row>
    <row r="13" customFormat="false" ht="12.8" hidden="false" customHeight="false" outlineLevel="0" collapsed="false">
      <c r="A13" s="8" t="s">
        <v>19</v>
      </c>
      <c r="B13" s="9" t="s">
        <v>10</v>
      </c>
      <c r="C13" s="10" t="n">
        <f aca="false">BSR_MAM_1417_NAM_v10s_Plains!AV6/BSR_MAM_1417_NAM_v10s_Plains!AU6</f>
        <v>0.230792759725071</v>
      </c>
      <c r="D13" s="9" t="s">
        <v>10</v>
      </c>
      <c r="E13" s="11" t="n">
        <f aca="false">DCC_MAM_1417_NAM_v10s_Gulf!AV6/DCC_MAM_1417_NAM_v10s_Gulf!AU6</f>
        <v>1.78179006033337</v>
      </c>
      <c r="F13" s="11" t="n">
        <f aca="false">DCC_MAM_1417_NAM_v10s_Plains!AV7/DCC_MAM_1417_NAM_v10s_Plains!AU7</f>
        <v>2.18248845009809</v>
      </c>
      <c r="G13" s="11" t="n">
        <f aca="false">(F13-E13)/F13*100</f>
        <v>18.3597026479896</v>
      </c>
      <c r="H13" s="10" t="n">
        <f aca="false">'DWC_MAM_1417_NAM_v10s Gulf'!AV6/'DWC_MAM_1417_NAM_v10s Gulf'!AU6</f>
        <v>12.8566176470588</v>
      </c>
      <c r="I13" s="10" t="n">
        <f aca="false">DWC_MAM_1417_NAM_v10s_Plains!AV7/DWC_MAM_1417_NAM_v10s_Plains!AU7</f>
        <v>1.27657903439153</v>
      </c>
      <c r="J13" s="10" t="n">
        <f aca="false">(I13-H13)/I13*100</f>
        <v>-907.114898544983</v>
      </c>
      <c r="K13" s="11" t="n">
        <f aca="false">WCC_MAM_1417_NAM_v10s_Gulf!AV7/WCC_MAM_1417_NAM_v10s_Gulf!AU7</f>
        <v>10.9401387843826</v>
      </c>
      <c r="L13" s="11" t="n">
        <f aca="false">WCC_MAM_1417_NAM_v10s_Plains!AV10/WCC_MAM_1417_NAM_v10s_Plains!AU10</f>
        <v>1.26223273616196</v>
      </c>
      <c r="M13" s="11" t="n">
        <f aca="false">(L13-K13)/L13*100</f>
        <v>-766.729127755631</v>
      </c>
    </row>
    <row r="14" customFormat="false" ht="12.8" hidden="false" customHeight="false" outlineLevel="0" collapsed="false">
      <c r="A14" s="14" t="s">
        <v>20</v>
      </c>
      <c r="B14" s="9" t="s">
        <v>10</v>
      </c>
      <c r="C14" s="15" t="n">
        <v>1</v>
      </c>
      <c r="D14" s="9" t="s">
        <v>10</v>
      </c>
      <c r="E14" s="16" t="n">
        <v>1</v>
      </c>
      <c r="F14" s="16" t="n">
        <v>2</v>
      </c>
      <c r="G14" s="11" t="n">
        <f aca="false">(F14-E14)/F14*100</f>
        <v>50</v>
      </c>
      <c r="H14" s="15" t="n">
        <v>1</v>
      </c>
      <c r="I14" s="15" t="n">
        <v>2</v>
      </c>
      <c r="J14" s="10" t="n">
        <f aca="false">(I14-H14)/I14*100</f>
        <v>50</v>
      </c>
      <c r="K14" s="16" t="n">
        <v>2</v>
      </c>
      <c r="L14" s="16" t="n">
        <v>5</v>
      </c>
      <c r="M14" s="11" t="n">
        <f aca="false">(L14-K14)/L14*100</f>
        <v>60</v>
      </c>
    </row>
    <row r="15" customFormat="false" ht="12.8" hidden="false" customHeight="false" outlineLevel="0" collapsed="false">
      <c r="A15" s="14" t="s">
        <v>21</v>
      </c>
      <c r="B15" s="9" t="s">
        <v>10</v>
      </c>
      <c r="C15" s="15" t="n">
        <f aca="false">C14/A30</f>
        <v>3.80955138341954E-007</v>
      </c>
      <c r="D15" s="9" t="s">
        <v>10</v>
      </c>
      <c r="E15" s="16" t="n">
        <f aca="false">E14/A29</f>
        <v>4.9181448560877E-007</v>
      </c>
      <c r="F15" s="16" t="n">
        <f aca="false">F14/A30</f>
        <v>7.61910276683907E-007</v>
      </c>
      <c r="G15" s="11" t="n">
        <f aca="false">(F15-E15)/F15*100</f>
        <v>35.4498159876102</v>
      </c>
      <c r="H15" s="15" t="n">
        <f aca="false">H14/A29</f>
        <v>4.9181448560877E-007</v>
      </c>
      <c r="I15" s="15" t="n">
        <f aca="false">I14/A30</f>
        <v>7.61910276683907E-007</v>
      </c>
      <c r="J15" s="10" t="n">
        <f aca="false">(I15-H15)/I15*100</f>
        <v>35.4498159876102</v>
      </c>
      <c r="K15" s="16" t="n">
        <f aca="false">K14/A29</f>
        <v>9.83628971217541E-007</v>
      </c>
      <c r="L15" s="16" t="n">
        <f aca="false">L14/A30</f>
        <v>1.90477569170977E-006</v>
      </c>
      <c r="M15" s="11" t="n">
        <f aca="false">(L15-K15)/L15*100</f>
        <v>48.3598527900882</v>
      </c>
    </row>
    <row r="17" customFormat="false" ht="12.8" hidden="false" customHeight="false" outlineLevel="0" collapsed="false">
      <c r="H17" s="17" t="s">
        <v>22</v>
      </c>
      <c r="I17" s="17"/>
      <c r="J17" s="17"/>
      <c r="K17" s="17"/>
      <c r="L17" s="17"/>
      <c r="M17" s="17"/>
    </row>
    <row r="18" customFormat="false" ht="12.8" hidden="false" customHeight="false" outlineLevel="0" collapsed="false">
      <c r="H18" s="17" t="s">
        <v>23</v>
      </c>
      <c r="I18" s="17"/>
      <c r="J18" s="17"/>
      <c r="K18" s="17"/>
      <c r="L18" s="17"/>
      <c r="M18" s="17"/>
    </row>
    <row r="19" customFormat="false" ht="12.8" hidden="false" customHeight="false" outlineLevel="0" collapsed="false">
      <c r="E19" s="17" t="s">
        <v>24</v>
      </c>
      <c r="F19" s="17"/>
      <c r="G19" s="17"/>
      <c r="H19" s="17"/>
      <c r="I19" s="17"/>
      <c r="J19" s="17"/>
      <c r="K19" s="17"/>
      <c r="L19" s="17"/>
      <c r="M19" s="17"/>
    </row>
    <row r="20" customFormat="false" ht="12.8" hidden="false" customHeight="false" outlineLevel="0" collapsed="false">
      <c r="H20" s="18"/>
    </row>
    <row r="21" customFormat="false" ht="12.8" hidden="false" customHeight="false" outlineLevel="0" collapsed="false">
      <c r="D21" s="17" t="s">
        <v>25</v>
      </c>
      <c r="E21" s="17"/>
      <c r="F21" s="17"/>
      <c r="G21" s="17"/>
      <c r="H21" s="17"/>
    </row>
    <row r="22" customFormat="false" ht="12.8" hidden="false" customHeight="false" outlineLevel="0" collapsed="false">
      <c r="D22" s="17" t="s">
        <v>26</v>
      </c>
      <c r="E22" s="17" t="s">
        <v>27</v>
      </c>
      <c r="F22" s="17"/>
      <c r="G22" s="17"/>
      <c r="H22" s="17"/>
    </row>
    <row r="23" customFormat="false" ht="12.8" hidden="false" customHeight="false" outlineLevel="0" collapsed="false">
      <c r="D23" s="17" t="s">
        <v>28</v>
      </c>
      <c r="E23" s="17"/>
      <c r="F23" s="17"/>
      <c r="G23" s="17"/>
      <c r="H23" s="17"/>
    </row>
    <row r="25" customFormat="false" ht="12.8" hidden="false" customHeight="false" outlineLevel="0" collapsed="false">
      <c r="A25" s="19" t="s">
        <v>29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customFormat="false" ht="12.8" hidden="false" customHeight="false" outlineLevel="0" collapsed="false">
      <c r="H26" s="18"/>
    </row>
    <row r="27" customFormat="false" ht="12.8" hidden="false" customHeight="false" outlineLevel="0" collapsed="false">
      <c r="A27" s="19" t="s">
        <v>30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</row>
    <row r="28" customFormat="false" ht="12.8" hidden="false" customHeight="false" outlineLevel="0" collapsed="false">
      <c r="D28" s="17"/>
      <c r="E28" s="20"/>
      <c r="F28" s="20"/>
      <c r="G28" s="20"/>
      <c r="H28" s="20"/>
    </row>
    <row r="29" customFormat="false" ht="12.8" hidden="false" customHeight="false" outlineLevel="0" collapsed="false">
      <c r="A29" s="0" t="n">
        <v>2033287</v>
      </c>
      <c r="B29" s="0" t="s">
        <v>6</v>
      </c>
      <c r="D29" s="17"/>
      <c r="E29" s="20"/>
      <c r="F29" s="20"/>
      <c r="G29" s="20"/>
      <c r="H29" s="20"/>
    </row>
    <row r="30" customFormat="false" ht="12.8" hidden="false" customHeight="false" outlineLevel="0" collapsed="false">
      <c r="A30" s="0" t="n">
        <v>2624981</v>
      </c>
      <c r="B30" s="0" t="s">
        <v>7</v>
      </c>
    </row>
  </sheetData>
  <mergeCells count="14">
    <mergeCell ref="A2:A3"/>
    <mergeCell ref="B2:D2"/>
    <mergeCell ref="E2:G2"/>
    <mergeCell ref="H2:J2"/>
    <mergeCell ref="K2:M2"/>
    <mergeCell ref="O2:Q2"/>
    <mergeCell ref="H17:M17"/>
    <mergeCell ref="H18:M18"/>
    <mergeCell ref="E19:M19"/>
    <mergeCell ref="D21:H21"/>
    <mergeCell ref="D22:H22"/>
    <mergeCell ref="D23:H23"/>
    <mergeCell ref="A25:M25"/>
    <mergeCell ref="A27:M2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4" activeCellId="0" sqref="A4"/>
    </sheetView>
  </sheetViews>
  <sheetFormatPr defaultRowHeight="12.8" outlineLevelRow="0" outlineLevelCol="0"/>
  <cols>
    <col collapsed="false" customWidth="true" hidden="false" outlineLevel="0" max="1" min="1" style="21" width="6.48"/>
    <col collapsed="false" customWidth="true" hidden="false" outlineLevel="0" max="2" min="2" style="0" width="9.07"/>
    <col collapsed="false" customWidth="true" hidden="false" outlineLevel="0" max="3" min="3" style="21" width="6.48"/>
    <col collapsed="false" customWidth="true" hidden="false" outlineLevel="0" max="4" min="4" style="0" width="4.51"/>
    <col collapsed="false" customWidth="true" hidden="false" outlineLevel="0" max="6" min="5" style="22" width="7.13"/>
    <col collapsed="false" customWidth="true" hidden="false" outlineLevel="0" max="7" min="7" style="22" width="9.07"/>
    <col collapsed="false" customWidth="true" hidden="false" outlineLevel="0" max="9" min="8" style="22" width="5.16"/>
    <col collapsed="false" customWidth="true" hidden="false" outlineLevel="0" max="11" min="10" style="2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2" width="7.13"/>
    <col collapsed="false" customWidth="true" hidden="false" outlineLevel="0" max="20" min="18" style="0" width="5.83"/>
    <col collapsed="false" customWidth="true" hidden="false" outlineLevel="0" max="21" min="21" style="23" width="7.34"/>
    <col collapsed="false" customWidth="true" hidden="false" outlineLevel="0" max="22" min="22" style="23" width="7.47"/>
    <col collapsed="false" customWidth="true" hidden="false" outlineLevel="0" max="23" min="23" style="23" width="7.34"/>
    <col collapsed="false" customWidth="true" hidden="false" outlineLevel="0" max="24" min="24" style="23" width="7.05"/>
    <col collapsed="false" customWidth="true" hidden="false" outlineLevel="0" max="25" min="25" style="23" width="7.19"/>
    <col collapsed="false" customWidth="true" hidden="false" outlineLevel="0" max="26" min="26" style="23" width="7.47"/>
    <col collapsed="false" customWidth="true" hidden="false" outlineLevel="0" max="28" min="27" style="22" width="7.13"/>
    <col collapsed="false" customWidth="true" hidden="false" outlineLevel="0" max="29" min="29" style="22" width="9.07"/>
    <col collapsed="false" customWidth="true" hidden="false" outlineLevel="0" max="31" min="30" style="22" width="5.16"/>
    <col collapsed="false" customWidth="true" hidden="false" outlineLevel="0" max="33" min="32" style="22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2" width="7.13"/>
    <col collapsed="false" customWidth="true" hidden="false" outlineLevel="0" max="42" min="40" style="0" width="5.83"/>
    <col collapsed="false" customWidth="true" hidden="false" outlineLevel="0" max="43" min="43" style="23" width="7.61"/>
    <col collapsed="false" customWidth="true" hidden="false" outlineLevel="0" max="44" min="44" style="23" width="7.88"/>
    <col collapsed="false" customWidth="true" hidden="false" outlineLevel="0" max="45" min="45" style="23" width="7.47"/>
    <col collapsed="false" customWidth="true" hidden="false" outlineLevel="0" max="47" min="46" style="23" width="6.77"/>
    <col collapsed="false" customWidth="true" hidden="false" outlineLevel="0" max="48" min="48" style="23" width="7.76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4"/>
      <c r="B1" s="24"/>
      <c r="C1" s="24"/>
      <c r="D1" s="24"/>
      <c r="E1" s="25" t="s">
        <v>31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6" t="s">
        <v>32</v>
      </c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</row>
    <row r="2" customFormat="false" ht="12.8" hidden="false" customHeight="false" outlineLevel="0" collapsed="false">
      <c r="A2" s="24"/>
      <c r="B2" s="24"/>
      <c r="C2" s="24"/>
      <c r="D2" s="24"/>
      <c r="E2" s="25" t="s">
        <v>33</v>
      </c>
      <c r="F2" s="25"/>
      <c r="G2" s="25"/>
      <c r="H2" s="25"/>
      <c r="I2" s="25"/>
      <c r="J2" s="25"/>
      <c r="K2" s="25"/>
      <c r="L2" s="25"/>
      <c r="M2" s="25"/>
      <c r="N2" s="25" t="s">
        <v>34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6" t="s">
        <v>33</v>
      </c>
      <c r="AB2" s="26"/>
      <c r="AC2" s="26"/>
      <c r="AD2" s="26"/>
      <c r="AE2" s="26"/>
      <c r="AF2" s="26"/>
      <c r="AG2" s="26"/>
      <c r="AH2" s="26"/>
      <c r="AI2" s="26"/>
      <c r="AJ2" s="26" t="s">
        <v>34</v>
      </c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</row>
    <row r="3" s="39" customFormat="true" ht="35.2" hidden="false" customHeight="false" outlineLevel="0" collapsed="false">
      <c r="A3" s="27" t="s">
        <v>35</v>
      </c>
      <c r="B3" s="28" t="s">
        <v>36</v>
      </c>
      <c r="C3" s="27" t="s">
        <v>37</v>
      </c>
      <c r="D3" s="28" t="s">
        <v>38</v>
      </c>
      <c r="E3" s="29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30" t="s">
        <v>46</v>
      </c>
      <c r="M3" s="30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31" t="s">
        <v>52</v>
      </c>
      <c r="S3" s="31" t="s">
        <v>53</v>
      </c>
      <c r="T3" s="31" t="s">
        <v>54</v>
      </c>
      <c r="U3" s="32" t="s">
        <v>55</v>
      </c>
      <c r="V3" s="32" t="s">
        <v>56</v>
      </c>
      <c r="W3" s="32" t="s">
        <v>57</v>
      </c>
      <c r="X3" s="33" t="s">
        <v>58</v>
      </c>
      <c r="Y3" s="33" t="s">
        <v>59</v>
      </c>
      <c r="Z3" s="33" t="s">
        <v>60</v>
      </c>
      <c r="AA3" s="34" t="s">
        <v>39</v>
      </c>
      <c r="AB3" s="34" t="s">
        <v>40</v>
      </c>
      <c r="AC3" s="34" t="s">
        <v>41</v>
      </c>
      <c r="AD3" s="34" t="s">
        <v>42</v>
      </c>
      <c r="AE3" s="34" t="s">
        <v>43</v>
      </c>
      <c r="AF3" s="34" t="s">
        <v>44</v>
      </c>
      <c r="AG3" s="34" t="s">
        <v>45</v>
      </c>
      <c r="AH3" s="35" t="s">
        <v>46</v>
      </c>
      <c r="AI3" s="35" t="s">
        <v>47</v>
      </c>
      <c r="AJ3" s="34" t="s">
        <v>48</v>
      </c>
      <c r="AK3" s="34" t="s">
        <v>49</v>
      </c>
      <c r="AL3" s="34" t="s">
        <v>50</v>
      </c>
      <c r="AM3" s="34" t="s">
        <v>51</v>
      </c>
      <c r="AN3" s="36" t="s">
        <v>52</v>
      </c>
      <c r="AO3" s="36" t="s">
        <v>53</v>
      </c>
      <c r="AP3" s="36" t="s">
        <v>54</v>
      </c>
      <c r="AQ3" s="37" t="s">
        <v>55</v>
      </c>
      <c r="AR3" s="37" t="s">
        <v>56</v>
      </c>
      <c r="AS3" s="37" t="s">
        <v>57</v>
      </c>
      <c r="AT3" s="38" t="s">
        <v>58</v>
      </c>
      <c r="AU3" s="38" t="s">
        <v>59</v>
      </c>
      <c r="AV3" s="38" t="s">
        <v>60</v>
      </c>
    </row>
    <row r="4" customFormat="false" ht="12.8" hidden="false" customHeight="false" outlineLevel="0" collapsed="false">
      <c r="R4" s="40"/>
      <c r="S4" s="40"/>
      <c r="T4" s="40"/>
      <c r="X4" s="41"/>
      <c r="Y4" s="41"/>
      <c r="Z4" s="41"/>
      <c r="AN4" s="40"/>
      <c r="AO4" s="40"/>
      <c r="AP4" s="40"/>
      <c r="AT4" s="41"/>
      <c r="AU4" s="41"/>
      <c r="AV4" s="41"/>
    </row>
    <row r="5" customFormat="false" ht="12.8" hidden="false" customHeight="false" outlineLevel="0" collapsed="false">
      <c r="R5" s="42" t="e">
        <f aca="false">AVERAGE(#REF!)</f>
        <v>#REF!</v>
      </c>
      <c r="S5" s="42" t="e">
        <f aca="false">AVERAGE(#REF!)</f>
        <v>#REF!</v>
      </c>
      <c r="T5" s="42" t="e">
        <f aca="false">AVERAGE(#REF!)</f>
        <v>#REF!</v>
      </c>
      <c r="X5" s="43" t="e">
        <f aca="false">AVERAGE(#REF!)</f>
        <v>#REF!</v>
      </c>
      <c r="Y5" s="43" t="e">
        <f aca="false">AVERAGE(#REF!)</f>
        <v>#REF!</v>
      </c>
      <c r="Z5" s="43" t="e">
        <f aca="false">AVERAGE(#REF!)</f>
        <v>#REF!</v>
      </c>
      <c r="AN5" s="44" t="e">
        <f aca="false">AVERAGE(#REF!)</f>
        <v>#REF!</v>
      </c>
      <c r="AO5" s="44" t="e">
        <f aca="false">AVERAGE(#REF!)</f>
        <v>#REF!</v>
      </c>
      <c r="AP5" s="44" t="e">
        <f aca="false">AVERAGE(#REF!)</f>
        <v>#REF!</v>
      </c>
      <c r="AT5" s="43" t="e">
        <f aca="false">AVERAGE(#REF!)</f>
        <v>#REF!</v>
      </c>
      <c r="AU5" s="43" t="e">
        <f aca="false">AVERAGE(#REF!)</f>
        <v>#REF!</v>
      </c>
      <c r="AV5" s="43" t="e">
        <f aca="false">AVERAGE(#REF!)</f>
        <v>#REF!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5" activeCellId="0" sqref="A5"/>
    </sheetView>
  </sheetViews>
  <sheetFormatPr defaultRowHeight="12.8" outlineLevelRow="0" outlineLevelCol="0"/>
  <cols>
    <col collapsed="false" customWidth="true" hidden="false" outlineLevel="0" max="1" min="1" style="21" width="6.48"/>
    <col collapsed="false" customWidth="true" hidden="false" outlineLevel="0" max="2" min="2" style="0" width="9.07"/>
    <col collapsed="false" customWidth="true" hidden="false" outlineLevel="0" max="3" min="3" style="21" width="6.48"/>
    <col collapsed="false" customWidth="true" hidden="false" outlineLevel="0" max="4" min="4" style="0" width="4.51"/>
    <col collapsed="false" customWidth="true" hidden="false" outlineLevel="0" max="6" min="5" style="22" width="7.13"/>
    <col collapsed="false" customWidth="true" hidden="false" outlineLevel="0" max="7" min="7" style="22" width="9.07"/>
    <col collapsed="false" customWidth="true" hidden="false" outlineLevel="0" max="9" min="8" style="22" width="5.16"/>
    <col collapsed="false" customWidth="true" hidden="false" outlineLevel="0" max="11" min="10" style="2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2" width="7.13"/>
    <col collapsed="false" customWidth="true" hidden="false" outlineLevel="0" max="20" min="18" style="0" width="5.83"/>
    <col collapsed="false" customWidth="true" hidden="false" outlineLevel="0" max="22" min="21" style="23" width="7.19"/>
    <col collapsed="false" customWidth="true" hidden="false" outlineLevel="0" max="23" min="23" style="23" width="7.47"/>
    <col collapsed="false" customWidth="true" hidden="false" outlineLevel="0" max="24" min="24" style="23" width="6.48"/>
    <col collapsed="false" customWidth="true" hidden="false" outlineLevel="0" max="25" min="25" style="23" width="6.89"/>
    <col collapsed="false" customWidth="true" hidden="false" outlineLevel="0" max="26" min="26" style="23" width="7.61"/>
    <col collapsed="false" customWidth="true" hidden="false" outlineLevel="0" max="28" min="27" style="22" width="7.13"/>
    <col collapsed="false" customWidth="true" hidden="false" outlineLevel="0" max="29" min="29" style="22" width="9.07"/>
    <col collapsed="false" customWidth="true" hidden="false" outlineLevel="0" max="31" min="30" style="22" width="5.16"/>
    <col collapsed="false" customWidth="true" hidden="false" outlineLevel="0" max="33" min="32" style="22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2" width="7.13"/>
    <col collapsed="false" customWidth="true" hidden="false" outlineLevel="0" max="42" min="40" style="0" width="5.83"/>
    <col collapsed="false" customWidth="true" hidden="false" outlineLevel="0" max="43" min="43" style="23" width="7.47"/>
    <col collapsed="false" customWidth="true" hidden="false" outlineLevel="0" max="44" min="44" style="23" width="7.34"/>
    <col collapsed="false" customWidth="true" hidden="false" outlineLevel="0" max="45" min="45" style="23" width="7.19"/>
    <col collapsed="false" customWidth="true" hidden="false" outlineLevel="0" max="46" min="46" style="23" width="6.89"/>
    <col collapsed="false" customWidth="true" hidden="false" outlineLevel="0" max="47" min="47" style="23" width="7.05"/>
    <col collapsed="false" customWidth="true" hidden="false" outlineLevel="0" max="48" min="48" style="23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4"/>
      <c r="B1" s="24"/>
      <c r="C1" s="24"/>
      <c r="D1" s="24"/>
      <c r="E1" s="25" t="s">
        <v>31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45" t="s">
        <v>32</v>
      </c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</row>
    <row r="2" customFormat="false" ht="12.8" hidden="false" customHeight="false" outlineLevel="0" collapsed="false">
      <c r="A2" s="24"/>
      <c r="B2" s="24"/>
      <c r="C2" s="24"/>
      <c r="D2" s="24"/>
      <c r="E2" s="25" t="s">
        <v>33</v>
      </c>
      <c r="F2" s="25"/>
      <c r="G2" s="25"/>
      <c r="H2" s="25"/>
      <c r="I2" s="25"/>
      <c r="J2" s="25"/>
      <c r="K2" s="25"/>
      <c r="L2" s="25"/>
      <c r="M2" s="25"/>
      <c r="N2" s="25" t="s">
        <v>34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45" t="s">
        <v>33</v>
      </c>
      <c r="AB2" s="45"/>
      <c r="AC2" s="45"/>
      <c r="AD2" s="45"/>
      <c r="AE2" s="45"/>
      <c r="AF2" s="45"/>
      <c r="AG2" s="45"/>
      <c r="AH2" s="45"/>
      <c r="AI2" s="45"/>
      <c r="AJ2" s="45" t="s">
        <v>34</v>
      </c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</row>
    <row r="3" s="39" customFormat="true" ht="35.2" hidden="false" customHeight="false" outlineLevel="0" collapsed="false">
      <c r="A3" s="27" t="s">
        <v>35</v>
      </c>
      <c r="B3" s="28" t="s">
        <v>36</v>
      </c>
      <c r="C3" s="27" t="s">
        <v>37</v>
      </c>
      <c r="D3" s="28" t="s">
        <v>38</v>
      </c>
      <c r="E3" s="29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30" t="s">
        <v>46</v>
      </c>
      <c r="M3" s="30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31" t="s">
        <v>52</v>
      </c>
      <c r="S3" s="31" t="s">
        <v>53</v>
      </c>
      <c r="T3" s="31" t="s">
        <v>54</v>
      </c>
      <c r="U3" s="32" t="s">
        <v>55</v>
      </c>
      <c r="V3" s="32" t="s">
        <v>56</v>
      </c>
      <c r="W3" s="32" t="s">
        <v>57</v>
      </c>
      <c r="X3" s="33" t="s">
        <v>58</v>
      </c>
      <c r="Y3" s="33" t="s">
        <v>59</v>
      </c>
      <c r="Z3" s="33" t="s">
        <v>60</v>
      </c>
      <c r="AA3" s="46" t="s">
        <v>39</v>
      </c>
      <c r="AB3" s="46" t="s">
        <v>40</v>
      </c>
      <c r="AC3" s="46" t="s">
        <v>41</v>
      </c>
      <c r="AD3" s="46" t="s">
        <v>42</v>
      </c>
      <c r="AE3" s="46" t="s">
        <v>43</v>
      </c>
      <c r="AF3" s="46" t="s">
        <v>44</v>
      </c>
      <c r="AG3" s="46" t="s">
        <v>45</v>
      </c>
      <c r="AH3" s="47" t="s">
        <v>46</v>
      </c>
      <c r="AI3" s="47" t="s">
        <v>47</v>
      </c>
      <c r="AJ3" s="46" t="s">
        <v>48</v>
      </c>
      <c r="AK3" s="46" t="s">
        <v>49</v>
      </c>
      <c r="AL3" s="46" t="s">
        <v>50</v>
      </c>
      <c r="AM3" s="46" t="s">
        <v>51</v>
      </c>
      <c r="AN3" s="31" t="s">
        <v>52</v>
      </c>
      <c r="AO3" s="31" t="s">
        <v>53</v>
      </c>
      <c r="AP3" s="31" t="s">
        <v>54</v>
      </c>
      <c r="AQ3" s="48" t="s">
        <v>55</v>
      </c>
      <c r="AR3" s="48" t="s">
        <v>56</v>
      </c>
      <c r="AS3" s="48" t="s">
        <v>57</v>
      </c>
      <c r="AT3" s="33" t="s">
        <v>58</v>
      </c>
      <c r="AU3" s="33" t="s">
        <v>59</v>
      </c>
      <c r="AV3" s="33" t="s">
        <v>60</v>
      </c>
    </row>
    <row r="4" customFormat="false" ht="12.8" hidden="false" customHeight="false" outlineLevel="0" collapsed="false">
      <c r="A4" s="49" t="n">
        <v>12811</v>
      </c>
      <c r="B4" s="50" t="n">
        <v>20160531</v>
      </c>
      <c r="C4" s="49" t="n">
        <v>14616</v>
      </c>
      <c r="D4" s="50" t="n">
        <v>1</v>
      </c>
      <c r="E4" s="10" t="n">
        <v>-103.75</v>
      </c>
      <c r="F4" s="10" t="n">
        <v>49.65</v>
      </c>
      <c r="G4" s="10" t="n">
        <v>53575.72</v>
      </c>
      <c r="H4" s="10" t="n">
        <v>8.25</v>
      </c>
      <c r="I4" s="10" t="n">
        <v>0</v>
      </c>
      <c r="J4" s="10" t="n">
        <v>4.85</v>
      </c>
      <c r="K4" s="10" t="n">
        <v>3.15</v>
      </c>
      <c r="L4" s="15" t="n">
        <v>593</v>
      </c>
      <c r="M4" s="15" t="n">
        <v>1</v>
      </c>
      <c r="N4" s="10" t="n">
        <v>1.46</v>
      </c>
      <c r="O4" s="10" t="n">
        <v>1.89</v>
      </c>
      <c r="P4" s="10" t="n">
        <v>46.93</v>
      </c>
      <c r="Q4" s="10" t="n">
        <v>0</v>
      </c>
      <c r="R4" s="16" t="n">
        <v>2677</v>
      </c>
      <c r="S4" s="16" t="n">
        <v>2677</v>
      </c>
      <c r="T4" s="16" t="n">
        <v>0</v>
      </c>
      <c r="U4" s="10" t="n">
        <v>1.4557</v>
      </c>
      <c r="V4" s="10" t="n">
        <v>1.4557</v>
      </c>
      <c r="W4" s="10" t="n">
        <v>0</v>
      </c>
      <c r="X4" s="11" t="n">
        <v>21.6641</v>
      </c>
      <c r="Y4" s="11" t="n">
        <v>21.6641</v>
      </c>
      <c r="Z4" s="11" t="n">
        <v>0</v>
      </c>
      <c r="AA4" s="51" t="n">
        <v>-103.68</v>
      </c>
      <c r="AB4" s="51" t="n">
        <v>49.58</v>
      </c>
      <c r="AC4" s="51" t="n">
        <v>67969.75</v>
      </c>
      <c r="AD4" s="51" t="n">
        <v>9.12</v>
      </c>
      <c r="AE4" s="51" t="n">
        <v>0</v>
      </c>
      <c r="AF4" s="51" t="n">
        <v>5.1</v>
      </c>
      <c r="AG4" s="51" t="n">
        <v>3.3</v>
      </c>
      <c r="AH4" s="52" t="n">
        <v>590</v>
      </c>
      <c r="AI4" s="52" t="n">
        <v>1</v>
      </c>
      <c r="AJ4" s="51" t="n">
        <v>1.45</v>
      </c>
      <c r="AK4" s="51" t="n">
        <v>2.18</v>
      </c>
      <c r="AL4" s="51" t="n">
        <v>46.93</v>
      </c>
      <c r="AM4" s="51" t="n">
        <v>0</v>
      </c>
      <c r="AN4" s="16" t="n">
        <v>3391</v>
      </c>
      <c r="AO4" s="16" t="n">
        <v>2814</v>
      </c>
      <c r="AP4" s="16" t="n">
        <v>185</v>
      </c>
      <c r="AQ4" s="51" t="n">
        <v>1.4496</v>
      </c>
      <c r="AR4" s="51" t="n">
        <v>1.4189</v>
      </c>
      <c r="AS4" s="51" t="n">
        <v>4.9811</v>
      </c>
      <c r="AT4" s="11" t="n">
        <v>27.3695</v>
      </c>
      <c r="AU4" s="11" t="n">
        <v>22.2312</v>
      </c>
      <c r="AV4" s="11" t="n">
        <v>5.1308</v>
      </c>
    </row>
    <row r="5" customFormat="false" ht="12.8" hidden="false" customHeight="false" outlineLevel="0" collapsed="false">
      <c r="R5" s="40"/>
      <c r="S5" s="40"/>
      <c r="T5" s="40"/>
      <c r="X5" s="41"/>
      <c r="Y5" s="41"/>
      <c r="Z5" s="41"/>
      <c r="AN5" s="40"/>
      <c r="AO5" s="40"/>
      <c r="AP5" s="40"/>
      <c r="AT5" s="41"/>
      <c r="AU5" s="41"/>
      <c r="AV5" s="41"/>
    </row>
    <row r="6" customFormat="false" ht="12.8" hidden="false" customHeight="false" outlineLevel="0" collapsed="false">
      <c r="R6" s="42" t="n">
        <f aca="false">AVERAGE(R4:R4)</f>
        <v>2677</v>
      </c>
      <c r="S6" s="42" t="n">
        <f aca="false">AVERAGE(S4:S4)</f>
        <v>2677</v>
      </c>
      <c r="T6" s="42" t="n">
        <f aca="false">AVERAGE(T4:T4)</f>
        <v>0</v>
      </c>
      <c r="X6" s="43" t="n">
        <f aca="false">AVERAGE(X4:X4)</f>
        <v>21.6641</v>
      </c>
      <c r="Y6" s="43" t="n">
        <f aca="false">AVERAGE(Y4:Y4)</f>
        <v>21.6641</v>
      </c>
      <c r="Z6" s="43" t="n">
        <f aca="false">AVERAGE(Z4:Z4)</f>
        <v>0</v>
      </c>
      <c r="AN6" s="42" t="n">
        <f aca="false">AVERAGE(AN4:AN4)</f>
        <v>3391</v>
      </c>
      <c r="AO6" s="42" t="n">
        <f aca="false">AVERAGE(AO4:AO4)</f>
        <v>2814</v>
      </c>
      <c r="AP6" s="42" t="n">
        <f aca="false">AVERAGE(AP4:AP4)</f>
        <v>185</v>
      </c>
      <c r="AT6" s="43" t="n">
        <f aca="false">AVERAGE(AT4:AT4)</f>
        <v>27.3695</v>
      </c>
      <c r="AU6" s="43" t="n">
        <f aca="false">AVERAGE(AU4:AU4)</f>
        <v>22.2312</v>
      </c>
      <c r="AV6" s="43" t="n">
        <f aca="false">AVERAGE(AV4:AV4)</f>
        <v>5.1308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5" activeCellId="0" sqref="A5"/>
    </sheetView>
  </sheetViews>
  <sheetFormatPr defaultRowHeight="12.8" outlineLevelRow="0" outlineLevelCol="0"/>
  <cols>
    <col collapsed="false" customWidth="true" hidden="false" outlineLevel="0" max="1" min="1" style="21" width="6.48"/>
    <col collapsed="false" customWidth="true" hidden="false" outlineLevel="0" max="2" min="2" style="0" width="9.07"/>
    <col collapsed="false" customWidth="true" hidden="false" outlineLevel="0" max="3" min="3" style="21" width="6.48"/>
    <col collapsed="false" customWidth="true" hidden="false" outlineLevel="0" max="4" min="4" style="0" width="4.56"/>
    <col collapsed="false" customWidth="true" hidden="false" outlineLevel="0" max="6" min="5" style="22" width="7.13"/>
    <col collapsed="false" customWidth="true" hidden="false" outlineLevel="0" max="7" min="7" style="22" width="7.8"/>
    <col collapsed="false" customWidth="true" hidden="false" outlineLevel="0" max="9" min="8" style="22" width="5.16"/>
    <col collapsed="false" customWidth="true" hidden="false" outlineLevel="0" max="11" min="10" style="2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2" width="7.13"/>
    <col collapsed="false" customWidth="true" hidden="false" outlineLevel="0" max="20" min="18" style="0" width="5.83"/>
    <col collapsed="false" customWidth="true" hidden="false" outlineLevel="0" max="21" min="21" style="23" width="7.19"/>
    <col collapsed="false" customWidth="true" hidden="false" outlineLevel="0" max="23" min="22" style="23" width="8.4"/>
    <col collapsed="false" customWidth="true" hidden="false" outlineLevel="0" max="24" min="24" style="23" width="6.89"/>
    <col collapsed="false" customWidth="true" hidden="false" outlineLevel="0" max="25" min="25" style="23" width="7.61"/>
    <col collapsed="false" customWidth="true" hidden="false" outlineLevel="0" max="26" min="26" style="23" width="7.47"/>
    <col collapsed="false" customWidth="true" hidden="false" outlineLevel="0" max="28" min="27" style="22" width="7.13"/>
    <col collapsed="false" customWidth="true" hidden="false" outlineLevel="0" max="29" min="29" style="22" width="9.07"/>
    <col collapsed="false" customWidth="true" hidden="false" outlineLevel="0" max="31" min="30" style="22" width="5.16"/>
    <col collapsed="false" customWidth="true" hidden="false" outlineLevel="0" max="33" min="32" style="22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2" width="7.13"/>
    <col collapsed="false" customWidth="true" hidden="false" outlineLevel="0" max="42" min="40" style="0" width="5.83"/>
    <col collapsed="false" customWidth="true" hidden="false" outlineLevel="0" max="43" min="43" style="23" width="7.19"/>
    <col collapsed="false" customWidth="true" hidden="false" outlineLevel="0" max="44" min="44" style="23" width="7.61"/>
    <col collapsed="false" customWidth="true" hidden="false" outlineLevel="0" max="45" min="45" style="23" width="7.19"/>
    <col collapsed="false" customWidth="true" hidden="false" outlineLevel="0" max="46" min="46" style="23" width="7.05"/>
    <col collapsed="false" customWidth="true" hidden="false" outlineLevel="0" max="48" min="47" style="23" width="7.88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4"/>
      <c r="B1" s="24"/>
      <c r="C1" s="24"/>
      <c r="D1" s="24"/>
      <c r="E1" s="25" t="s">
        <v>31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45" t="s">
        <v>32</v>
      </c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</row>
    <row r="2" customFormat="false" ht="12.8" hidden="false" customHeight="false" outlineLevel="0" collapsed="false">
      <c r="A2" s="24"/>
      <c r="B2" s="24"/>
      <c r="C2" s="24"/>
      <c r="D2" s="24"/>
      <c r="E2" s="25" t="s">
        <v>33</v>
      </c>
      <c r="F2" s="25"/>
      <c r="G2" s="25"/>
      <c r="H2" s="25"/>
      <c r="I2" s="25"/>
      <c r="J2" s="25"/>
      <c r="K2" s="25"/>
      <c r="L2" s="25"/>
      <c r="M2" s="25"/>
      <c r="N2" s="25" t="s">
        <v>34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45" t="s">
        <v>33</v>
      </c>
      <c r="AB2" s="45"/>
      <c r="AC2" s="45"/>
      <c r="AD2" s="45"/>
      <c r="AE2" s="45"/>
      <c r="AF2" s="45"/>
      <c r="AG2" s="45"/>
      <c r="AH2" s="45"/>
      <c r="AI2" s="45"/>
      <c r="AJ2" s="45" t="s">
        <v>34</v>
      </c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</row>
    <row r="3" s="39" customFormat="true" ht="35.2" hidden="false" customHeight="false" outlineLevel="0" collapsed="false">
      <c r="A3" s="27" t="s">
        <v>35</v>
      </c>
      <c r="B3" s="28" t="s">
        <v>36</v>
      </c>
      <c r="C3" s="27" t="s">
        <v>37</v>
      </c>
      <c r="D3" s="28" t="s">
        <v>38</v>
      </c>
      <c r="E3" s="29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30" t="s">
        <v>46</v>
      </c>
      <c r="M3" s="30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31" t="s">
        <v>52</v>
      </c>
      <c r="S3" s="31" t="s">
        <v>53</v>
      </c>
      <c r="T3" s="31" t="s">
        <v>54</v>
      </c>
      <c r="U3" s="32" t="s">
        <v>55</v>
      </c>
      <c r="V3" s="32" t="s">
        <v>56</v>
      </c>
      <c r="W3" s="32" t="s">
        <v>57</v>
      </c>
      <c r="X3" s="33" t="s">
        <v>58</v>
      </c>
      <c r="Y3" s="33" t="s">
        <v>59</v>
      </c>
      <c r="Z3" s="33" t="s">
        <v>60</v>
      </c>
      <c r="AA3" s="46" t="s">
        <v>39</v>
      </c>
      <c r="AB3" s="46" t="s">
        <v>40</v>
      </c>
      <c r="AC3" s="46" t="s">
        <v>41</v>
      </c>
      <c r="AD3" s="46" t="s">
        <v>42</v>
      </c>
      <c r="AE3" s="46" t="s">
        <v>43</v>
      </c>
      <c r="AF3" s="46" t="s">
        <v>44</v>
      </c>
      <c r="AG3" s="46" t="s">
        <v>45</v>
      </c>
      <c r="AH3" s="47" t="s">
        <v>46</v>
      </c>
      <c r="AI3" s="47" t="s">
        <v>47</v>
      </c>
      <c r="AJ3" s="46" t="s">
        <v>48</v>
      </c>
      <c r="AK3" s="46" t="s">
        <v>49</v>
      </c>
      <c r="AL3" s="46" t="s">
        <v>50</v>
      </c>
      <c r="AM3" s="46" t="s">
        <v>51</v>
      </c>
      <c r="AN3" s="31" t="s">
        <v>52</v>
      </c>
      <c r="AO3" s="31" t="s">
        <v>53</v>
      </c>
      <c r="AP3" s="31" t="s">
        <v>54</v>
      </c>
      <c r="AQ3" s="48" t="s">
        <v>55</v>
      </c>
      <c r="AR3" s="48" t="s">
        <v>56</v>
      </c>
      <c r="AS3" s="48" t="s">
        <v>57</v>
      </c>
      <c r="AT3" s="33" t="s">
        <v>58</v>
      </c>
      <c r="AU3" s="33" t="s">
        <v>59</v>
      </c>
      <c r="AV3" s="33" t="s">
        <v>60</v>
      </c>
    </row>
    <row r="4" customFormat="false" ht="12.8" hidden="false" customHeight="false" outlineLevel="0" collapsed="false">
      <c r="A4" s="49" t="n">
        <v>12810</v>
      </c>
      <c r="B4" s="50" t="n">
        <v>20160531</v>
      </c>
      <c r="C4" s="49" t="n">
        <v>601</v>
      </c>
      <c r="D4" s="50" t="n">
        <v>1</v>
      </c>
      <c r="E4" s="10" t="n">
        <v>-99.18</v>
      </c>
      <c r="F4" s="10" t="n">
        <v>25.6</v>
      </c>
      <c r="G4" s="10" t="n">
        <v>724.79</v>
      </c>
      <c r="H4" s="10" t="n">
        <v>10.75</v>
      </c>
      <c r="I4" s="10" t="n">
        <v>0</v>
      </c>
      <c r="J4" s="10" t="n">
        <v>0.4</v>
      </c>
      <c r="K4" s="10" t="n">
        <v>0.25</v>
      </c>
      <c r="L4" s="15" t="n">
        <v>168</v>
      </c>
      <c r="M4" s="15" t="n">
        <v>1</v>
      </c>
      <c r="N4" s="10" t="n">
        <v>4.48</v>
      </c>
      <c r="O4" s="10" t="n">
        <v>3.55</v>
      </c>
      <c r="P4" s="10" t="n">
        <v>13.34</v>
      </c>
      <c r="Q4" s="10" t="n">
        <v>0.18</v>
      </c>
      <c r="R4" s="16" t="n">
        <v>26</v>
      </c>
      <c r="S4" s="16" t="n">
        <v>0</v>
      </c>
      <c r="T4" s="16" t="n">
        <v>26</v>
      </c>
      <c r="U4" s="10" t="n">
        <v>4.475</v>
      </c>
      <c r="V4" s="10" t="n">
        <v>0</v>
      </c>
      <c r="W4" s="10" t="n">
        <v>4.475</v>
      </c>
      <c r="X4" s="11" t="n">
        <v>0.901</v>
      </c>
      <c r="Y4" s="11" t="n">
        <v>0</v>
      </c>
      <c r="Z4" s="11" t="n">
        <v>0.901</v>
      </c>
      <c r="AA4" s="51" t="n">
        <v>-99.62</v>
      </c>
      <c r="AB4" s="51" t="n">
        <v>24.42</v>
      </c>
      <c r="AC4" s="51" t="n">
        <v>62564.94</v>
      </c>
      <c r="AD4" s="51" t="n">
        <v>19.12</v>
      </c>
      <c r="AE4" s="51" t="n">
        <v>0</v>
      </c>
      <c r="AF4" s="51" t="n">
        <v>3.8</v>
      </c>
      <c r="AG4" s="51" t="n">
        <v>3.5</v>
      </c>
      <c r="AH4" s="52" t="n">
        <v>1157</v>
      </c>
      <c r="AI4" s="52" t="n">
        <v>1</v>
      </c>
      <c r="AJ4" s="51" t="n">
        <v>1.26</v>
      </c>
      <c r="AK4" s="51" t="n">
        <v>4.4</v>
      </c>
      <c r="AL4" s="51" t="n">
        <v>83.08</v>
      </c>
      <c r="AM4" s="51" t="n">
        <v>0</v>
      </c>
      <c r="AN4" s="16" t="n">
        <v>2223</v>
      </c>
      <c r="AO4" s="16" t="n">
        <v>907</v>
      </c>
      <c r="AP4" s="16" t="n">
        <v>318</v>
      </c>
      <c r="AQ4" s="51" t="n">
        <v>1.2559</v>
      </c>
      <c r="AR4" s="51" t="n">
        <v>1.1033</v>
      </c>
      <c r="AS4" s="51" t="n">
        <v>5.6069</v>
      </c>
      <c r="AT4" s="11" t="n">
        <v>21.8257</v>
      </c>
      <c r="AU4" s="11" t="n">
        <v>7.8232</v>
      </c>
      <c r="AV4" s="11" t="n">
        <v>13.9393</v>
      </c>
    </row>
    <row r="5" customFormat="false" ht="12.8" hidden="false" customHeight="false" outlineLevel="0" collapsed="false">
      <c r="R5" s="40"/>
      <c r="S5" s="40"/>
      <c r="T5" s="40"/>
      <c r="X5" s="41"/>
      <c r="Y5" s="41"/>
      <c r="Z5" s="41"/>
      <c r="AN5" s="40"/>
      <c r="AO5" s="40"/>
      <c r="AP5" s="40"/>
      <c r="AT5" s="41"/>
      <c r="AU5" s="41"/>
      <c r="AV5" s="41"/>
    </row>
    <row r="6" customFormat="false" ht="12.8" hidden="false" customHeight="false" outlineLevel="0" collapsed="false">
      <c r="R6" s="44" t="n">
        <f aca="false">AVERAGE(R4:R4)</f>
        <v>26</v>
      </c>
      <c r="S6" s="44" t="n">
        <f aca="false">AVERAGE(S4:S4)</f>
        <v>0</v>
      </c>
      <c r="T6" s="44" t="n">
        <f aca="false">AVERAGE(T4:T4)</f>
        <v>26</v>
      </c>
      <c r="X6" s="43" t="n">
        <f aca="false">AVERAGE(X4:X4)</f>
        <v>0.901</v>
      </c>
      <c r="Y6" s="43" t="n">
        <f aca="false">AVERAGE(Y4:Y4)</f>
        <v>0</v>
      </c>
      <c r="Z6" s="43" t="n">
        <f aca="false">AVERAGE(Z4:Z4)</f>
        <v>0.901</v>
      </c>
      <c r="AN6" s="44" t="n">
        <f aca="false">AVERAGE(AN4:AN4)</f>
        <v>2223</v>
      </c>
      <c r="AO6" s="44" t="n">
        <f aca="false">AVERAGE(AO4:AO4)</f>
        <v>907</v>
      </c>
      <c r="AP6" s="44" t="n">
        <f aca="false">AVERAGE(AP4:AP4)</f>
        <v>318</v>
      </c>
      <c r="AT6" s="43" t="n">
        <f aca="false">AVERAGE(AT4:AT4)</f>
        <v>21.8257</v>
      </c>
      <c r="AU6" s="43" t="n">
        <f aca="false">AVERAGE(AU4:AU4)</f>
        <v>7.8232</v>
      </c>
      <c r="AV6" s="43" t="n">
        <f aca="false">AVERAGE(AV4:AV4)</f>
        <v>13.9393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6" activeCellId="0" sqref="A6"/>
    </sheetView>
  </sheetViews>
  <sheetFormatPr defaultRowHeight="12.8" outlineLevelRow="0" outlineLevelCol="0"/>
  <cols>
    <col collapsed="false" customWidth="true" hidden="false" outlineLevel="0" max="1" min="1" style="21" width="6.48"/>
    <col collapsed="false" customWidth="true" hidden="false" outlineLevel="0" max="2" min="2" style="0" width="9.07"/>
    <col collapsed="false" customWidth="true" hidden="false" outlineLevel="0" max="3" min="3" style="21" width="6.48"/>
    <col collapsed="false" customWidth="true" hidden="false" outlineLevel="0" max="4" min="4" style="0" width="4.56"/>
    <col collapsed="false" customWidth="true" hidden="false" outlineLevel="0" max="6" min="5" style="22" width="7.13"/>
    <col collapsed="false" customWidth="true" hidden="false" outlineLevel="0" max="7" min="7" style="22" width="7.8"/>
    <col collapsed="false" customWidth="true" hidden="false" outlineLevel="0" max="9" min="8" style="22" width="5.16"/>
    <col collapsed="false" customWidth="true" hidden="false" outlineLevel="0" max="11" min="10" style="2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2" width="7.13"/>
    <col collapsed="false" customWidth="true" hidden="false" outlineLevel="0" max="20" min="18" style="0" width="5.83"/>
    <col collapsed="false" customWidth="true" hidden="false" outlineLevel="0" max="21" min="21" style="23" width="7.47"/>
    <col collapsed="false" customWidth="true" hidden="false" outlineLevel="0" max="23" min="22" style="23" width="8.4"/>
    <col collapsed="false" customWidth="true" hidden="false" outlineLevel="0" max="24" min="24" style="23" width="6.89"/>
    <col collapsed="false" customWidth="true" hidden="false" outlineLevel="0" max="25" min="25" style="23" width="7.19"/>
    <col collapsed="false" customWidth="true" hidden="false" outlineLevel="0" max="26" min="26" style="23" width="7.61"/>
    <col collapsed="false" customWidth="true" hidden="false" outlineLevel="0" max="28" min="27" style="22" width="7.13"/>
    <col collapsed="false" customWidth="true" hidden="false" outlineLevel="0" max="29" min="29" style="22" width="9.07"/>
    <col collapsed="false" customWidth="true" hidden="false" outlineLevel="0" max="31" min="30" style="22" width="5.16"/>
    <col collapsed="false" customWidth="true" hidden="false" outlineLevel="0" max="33" min="32" style="22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2" width="7.13"/>
    <col collapsed="false" customWidth="true" hidden="false" outlineLevel="0" max="42" min="40" style="0" width="5.83"/>
    <col collapsed="false" customWidth="true" hidden="false" outlineLevel="0" max="43" min="43" style="23" width="7.34"/>
    <col collapsed="false" customWidth="true" hidden="false" outlineLevel="0" max="45" min="44" style="23" width="8.4"/>
    <col collapsed="false" customWidth="true" hidden="false" outlineLevel="0" max="46" min="46" style="23" width="7.05"/>
    <col collapsed="false" customWidth="true" hidden="false" outlineLevel="0" max="47" min="47" style="23" width="7.47"/>
    <col collapsed="false" customWidth="true" hidden="false" outlineLevel="0" max="48" min="48" style="23" width="8.18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4"/>
      <c r="B1" s="24"/>
      <c r="C1" s="24"/>
      <c r="D1" s="24"/>
      <c r="E1" s="25" t="s">
        <v>31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45" t="s">
        <v>32</v>
      </c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</row>
    <row r="2" customFormat="false" ht="12.8" hidden="false" customHeight="false" outlineLevel="0" collapsed="false">
      <c r="A2" s="24"/>
      <c r="B2" s="24"/>
      <c r="C2" s="24"/>
      <c r="D2" s="24"/>
      <c r="E2" s="25" t="s">
        <v>33</v>
      </c>
      <c r="F2" s="25"/>
      <c r="G2" s="25"/>
      <c r="H2" s="25"/>
      <c r="I2" s="25"/>
      <c r="J2" s="25"/>
      <c r="K2" s="25"/>
      <c r="L2" s="25"/>
      <c r="M2" s="25"/>
      <c r="N2" s="25" t="s">
        <v>34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45" t="s">
        <v>33</v>
      </c>
      <c r="AB2" s="45"/>
      <c r="AC2" s="45"/>
      <c r="AD2" s="45"/>
      <c r="AE2" s="45"/>
      <c r="AF2" s="45"/>
      <c r="AG2" s="45"/>
      <c r="AH2" s="45"/>
      <c r="AI2" s="45"/>
      <c r="AJ2" s="45" t="s">
        <v>34</v>
      </c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</row>
    <row r="3" s="39" customFormat="true" ht="35.2" hidden="false" customHeight="false" outlineLevel="0" collapsed="false">
      <c r="A3" s="27" t="s">
        <v>35</v>
      </c>
      <c r="B3" s="28" t="s">
        <v>36</v>
      </c>
      <c r="C3" s="27" t="s">
        <v>37</v>
      </c>
      <c r="D3" s="28" t="s">
        <v>38</v>
      </c>
      <c r="E3" s="29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30" t="s">
        <v>46</v>
      </c>
      <c r="M3" s="30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31" t="s">
        <v>52</v>
      </c>
      <c r="S3" s="31" t="s">
        <v>53</v>
      </c>
      <c r="T3" s="31" t="s">
        <v>54</v>
      </c>
      <c r="U3" s="32" t="s">
        <v>55</v>
      </c>
      <c r="V3" s="32" t="s">
        <v>56</v>
      </c>
      <c r="W3" s="32" t="s">
        <v>57</v>
      </c>
      <c r="X3" s="33" t="s">
        <v>58</v>
      </c>
      <c r="Y3" s="33" t="s">
        <v>59</v>
      </c>
      <c r="Z3" s="33" t="s">
        <v>60</v>
      </c>
      <c r="AA3" s="46" t="s">
        <v>39</v>
      </c>
      <c r="AB3" s="46" t="s">
        <v>40</v>
      </c>
      <c r="AC3" s="46" t="s">
        <v>41</v>
      </c>
      <c r="AD3" s="46" t="s">
        <v>42</v>
      </c>
      <c r="AE3" s="46" t="s">
        <v>43</v>
      </c>
      <c r="AF3" s="46" t="s">
        <v>44</v>
      </c>
      <c r="AG3" s="46" t="s">
        <v>45</v>
      </c>
      <c r="AH3" s="47" t="s">
        <v>46</v>
      </c>
      <c r="AI3" s="47" t="s">
        <v>47</v>
      </c>
      <c r="AJ3" s="46" t="s">
        <v>48</v>
      </c>
      <c r="AK3" s="46" t="s">
        <v>49</v>
      </c>
      <c r="AL3" s="46" t="s">
        <v>50</v>
      </c>
      <c r="AM3" s="46" t="s">
        <v>51</v>
      </c>
      <c r="AN3" s="31" t="s">
        <v>52</v>
      </c>
      <c r="AO3" s="31" t="s">
        <v>53</v>
      </c>
      <c r="AP3" s="31" t="s">
        <v>54</v>
      </c>
      <c r="AQ3" s="48" t="s">
        <v>55</v>
      </c>
      <c r="AR3" s="48" t="s">
        <v>56</v>
      </c>
      <c r="AS3" s="48" t="s">
        <v>57</v>
      </c>
      <c r="AT3" s="33" t="s">
        <v>58</v>
      </c>
      <c r="AU3" s="33" t="s">
        <v>59</v>
      </c>
      <c r="AV3" s="33" t="s">
        <v>60</v>
      </c>
    </row>
    <row r="4" customFormat="false" ht="12.8" hidden="false" customHeight="false" outlineLevel="0" collapsed="false">
      <c r="A4" s="49" t="n">
        <v>12795</v>
      </c>
      <c r="B4" s="50" t="n">
        <v>20160530</v>
      </c>
      <c r="C4" s="49" t="n">
        <v>5829</v>
      </c>
      <c r="D4" s="50" t="n">
        <v>1</v>
      </c>
      <c r="E4" s="10" t="n">
        <v>-98.53</v>
      </c>
      <c r="F4" s="10" t="n">
        <v>39.38</v>
      </c>
      <c r="G4" s="10" t="n">
        <v>453.99</v>
      </c>
      <c r="H4" s="10" t="n">
        <v>10</v>
      </c>
      <c r="I4" s="10" t="n">
        <v>0.25</v>
      </c>
      <c r="J4" s="10" t="n">
        <v>0.3</v>
      </c>
      <c r="K4" s="10" t="n">
        <v>0.2</v>
      </c>
      <c r="L4" s="15" t="n">
        <v>495</v>
      </c>
      <c r="M4" s="15" t="n">
        <v>1</v>
      </c>
      <c r="N4" s="10" t="n">
        <v>8.3</v>
      </c>
      <c r="O4" s="10" t="n">
        <v>6.48</v>
      </c>
      <c r="P4" s="10" t="n">
        <v>27.17</v>
      </c>
      <c r="Q4" s="10" t="n">
        <v>0.53</v>
      </c>
      <c r="R4" s="16" t="n">
        <v>19</v>
      </c>
      <c r="S4" s="16" t="n">
        <v>0</v>
      </c>
      <c r="T4" s="16" t="n">
        <v>19</v>
      </c>
      <c r="U4" s="10" t="n">
        <v>8.3042</v>
      </c>
      <c r="V4" s="10" t="n">
        <v>0</v>
      </c>
      <c r="W4" s="10" t="n">
        <v>8.3042</v>
      </c>
      <c r="X4" s="11" t="n">
        <v>1.0472</v>
      </c>
      <c r="Y4" s="11" t="n">
        <v>0</v>
      </c>
      <c r="Z4" s="11" t="n">
        <v>1.0472</v>
      </c>
      <c r="AA4" s="51" t="n">
        <v>-99.78</v>
      </c>
      <c r="AB4" s="51" t="n">
        <v>38.28</v>
      </c>
      <c r="AC4" s="51" t="n">
        <v>40937.43</v>
      </c>
      <c r="AD4" s="51" t="n">
        <v>13.88</v>
      </c>
      <c r="AE4" s="51" t="n">
        <v>0.12</v>
      </c>
      <c r="AF4" s="51" t="n">
        <v>4.5</v>
      </c>
      <c r="AG4" s="51" t="n">
        <v>3</v>
      </c>
      <c r="AH4" s="52" t="n">
        <v>676</v>
      </c>
      <c r="AI4" s="52" t="n">
        <v>1</v>
      </c>
      <c r="AJ4" s="51" t="n">
        <v>1.28</v>
      </c>
      <c r="AK4" s="51" t="n">
        <v>3.2</v>
      </c>
      <c r="AL4" s="51" t="n">
        <v>56.1</v>
      </c>
      <c r="AM4" s="51" t="n">
        <v>0</v>
      </c>
      <c r="AN4" s="16" t="n">
        <v>1687</v>
      </c>
      <c r="AO4" s="16" t="n">
        <v>656</v>
      </c>
      <c r="AP4" s="16" t="n">
        <v>271</v>
      </c>
      <c r="AQ4" s="51" t="n">
        <v>1.2834</v>
      </c>
      <c r="AR4" s="51" t="n">
        <v>1.2416</v>
      </c>
      <c r="AS4" s="51" t="n">
        <v>4.957</v>
      </c>
      <c r="AT4" s="11" t="n">
        <v>14.5942</v>
      </c>
      <c r="AU4" s="11" t="n">
        <v>5.4903</v>
      </c>
      <c r="AV4" s="11" t="n">
        <v>9.055</v>
      </c>
    </row>
    <row r="5" customFormat="false" ht="12.8" hidden="false" customHeight="false" outlineLevel="0" collapsed="false">
      <c r="A5" s="49" t="n">
        <v>12795</v>
      </c>
      <c r="B5" s="50" t="n">
        <v>20160530</v>
      </c>
      <c r="C5" s="49" t="n">
        <v>5829</v>
      </c>
      <c r="D5" s="50" t="n">
        <v>2</v>
      </c>
      <c r="E5" s="10" t="n">
        <v>-97.73</v>
      </c>
      <c r="F5" s="10" t="n">
        <v>40.55</v>
      </c>
      <c r="G5" s="10" t="n">
        <v>892.51</v>
      </c>
      <c r="H5" s="10" t="n">
        <v>11.75</v>
      </c>
      <c r="I5" s="10" t="n">
        <v>0.25</v>
      </c>
      <c r="J5" s="10" t="n">
        <v>0.4</v>
      </c>
      <c r="K5" s="10" t="n">
        <v>0.45</v>
      </c>
      <c r="L5" s="15" t="n">
        <v>515</v>
      </c>
      <c r="M5" s="15" t="n">
        <v>1</v>
      </c>
      <c r="N5" s="10" t="n">
        <v>9.39</v>
      </c>
      <c r="O5" s="10" t="n">
        <v>12.92</v>
      </c>
      <c r="P5" s="10" t="n">
        <v>61.14</v>
      </c>
      <c r="Q5" s="10" t="n">
        <v>0.4</v>
      </c>
      <c r="R5" s="16" t="n">
        <v>38</v>
      </c>
      <c r="S5" s="16" t="n">
        <v>0</v>
      </c>
      <c r="T5" s="16" t="n">
        <v>38</v>
      </c>
      <c r="U5" s="10" t="n">
        <v>9.3929</v>
      </c>
      <c r="V5" s="10" t="n">
        <v>0</v>
      </c>
      <c r="W5" s="10" t="n">
        <v>9.3929</v>
      </c>
      <c r="X5" s="11" t="n">
        <v>2.3287</v>
      </c>
      <c r="Y5" s="11" t="n">
        <v>0</v>
      </c>
      <c r="Z5" s="11" t="n">
        <v>2.3287</v>
      </c>
      <c r="AA5" s="51" t="n">
        <v>-97.48</v>
      </c>
      <c r="AB5" s="51" t="n">
        <v>40.35</v>
      </c>
      <c r="AC5" s="51" t="n">
        <v>14676.15</v>
      </c>
      <c r="AD5" s="51" t="n">
        <v>13.62</v>
      </c>
      <c r="AE5" s="51" t="n">
        <v>0.25</v>
      </c>
      <c r="AF5" s="51" t="n">
        <v>1.9</v>
      </c>
      <c r="AG5" s="51" t="n">
        <v>1.35</v>
      </c>
      <c r="AH5" s="52" t="n">
        <v>477</v>
      </c>
      <c r="AI5" s="52" t="n">
        <v>1</v>
      </c>
      <c r="AJ5" s="51" t="n">
        <v>1.37</v>
      </c>
      <c r="AK5" s="51" t="n">
        <v>4.47</v>
      </c>
      <c r="AL5" s="51" t="n">
        <v>61.14</v>
      </c>
      <c r="AM5" s="51" t="n">
        <v>0</v>
      </c>
      <c r="AN5" s="16" t="n">
        <v>623</v>
      </c>
      <c r="AO5" s="16" t="n">
        <v>121</v>
      </c>
      <c r="AP5" s="16" t="n">
        <v>127</v>
      </c>
      <c r="AQ5" s="51" t="n">
        <v>1.3707</v>
      </c>
      <c r="AR5" s="51" t="n">
        <v>1.0484</v>
      </c>
      <c r="AS5" s="51" t="n">
        <v>5.7027</v>
      </c>
      <c r="AT5" s="11" t="n">
        <v>5.588</v>
      </c>
      <c r="AU5" s="11" t="n">
        <v>0.8301</v>
      </c>
      <c r="AV5" s="11" t="n">
        <v>4.7392</v>
      </c>
    </row>
    <row r="6" customFormat="false" ht="12.8" hidden="false" customHeight="false" outlineLevel="0" collapsed="false">
      <c r="R6" s="40"/>
      <c r="S6" s="40"/>
      <c r="T6" s="40"/>
      <c r="X6" s="41"/>
      <c r="Y6" s="41"/>
      <c r="Z6" s="41"/>
      <c r="AN6" s="40"/>
      <c r="AO6" s="40"/>
      <c r="AP6" s="40"/>
      <c r="AT6" s="41"/>
      <c r="AU6" s="41"/>
      <c r="AV6" s="41"/>
    </row>
    <row r="7" customFormat="false" ht="12.8" hidden="false" customHeight="false" outlineLevel="0" collapsed="false">
      <c r="R7" s="44" t="n">
        <f aca="false">AVERAGE(R4:R5)</f>
        <v>28.5</v>
      </c>
      <c r="S7" s="44" t="n">
        <f aca="false">AVERAGE(S4:S5)</f>
        <v>0</v>
      </c>
      <c r="T7" s="44" t="n">
        <f aca="false">AVERAGE(T4:T5)</f>
        <v>28.5</v>
      </c>
      <c r="X7" s="43" t="n">
        <f aca="false">AVERAGE(X4:X5)</f>
        <v>1.68795</v>
      </c>
      <c r="Y7" s="43" t="n">
        <f aca="false">AVERAGE(Y4:Y5)</f>
        <v>0</v>
      </c>
      <c r="Z7" s="43" t="n">
        <f aca="false">AVERAGE(Z4:Z5)</f>
        <v>1.68795</v>
      </c>
      <c r="AN7" s="44" t="n">
        <f aca="false">AVERAGE(AN4:AN5)</f>
        <v>1155</v>
      </c>
      <c r="AO7" s="44" t="n">
        <f aca="false">AVERAGE(AO4:AO5)</f>
        <v>388.5</v>
      </c>
      <c r="AP7" s="44" t="n">
        <f aca="false">AVERAGE(AP4:AP5)</f>
        <v>199</v>
      </c>
      <c r="AT7" s="43" t="n">
        <f aca="false">AVERAGE(AT4:AT5)</f>
        <v>10.0911</v>
      </c>
      <c r="AU7" s="43" t="n">
        <f aca="false">AVERAGE(AU4:AU5)</f>
        <v>3.1602</v>
      </c>
      <c r="AV7" s="43" t="n">
        <f aca="false">AVERAGE(AV4:AV5)</f>
        <v>6.8971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5" activeCellId="0" sqref="A5"/>
    </sheetView>
  </sheetViews>
  <sheetFormatPr defaultRowHeight="12.8" outlineLevelRow="0" outlineLevelCol="0"/>
  <cols>
    <col collapsed="false" customWidth="true" hidden="false" outlineLevel="0" max="1" min="1" style="21" width="6.48"/>
    <col collapsed="false" customWidth="true" hidden="false" outlineLevel="0" max="2" min="2" style="0" width="9.07"/>
    <col collapsed="false" customWidth="true" hidden="false" outlineLevel="0" max="3" min="3" style="21" width="6.48"/>
    <col collapsed="false" customWidth="true" hidden="false" outlineLevel="0" max="4" min="4" style="0" width="4.56"/>
    <col collapsed="false" customWidth="true" hidden="false" outlineLevel="0" max="5" min="5" style="22" width="6.62"/>
    <col collapsed="false" customWidth="true" hidden="false" outlineLevel="0" max="6" min="6" style="22" width="7.13"/>
    <col collapsed="false" customWidth="true" hidden="false" outlineLevel="0" max="7" min="7" style="22" width="8.18"/>
    <col collapsed="false" customWidth="true" hidden="false" outlineLevel="0" max="9" min="8" style="22" width="5.16"/>
    <col collapsed="false" customWidth="true" hidden="false" outlineLevel="0" max="10" min="10" style="22" width="6.35"/>
    <col collapsed="false" customWidth="true" hidden="false" outlineLevel="0" max="11" min="11" style="22" width="5.92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2" width="7.13"/>
    <col collapsed="false" customWidth="true" hidden="false" outlineLevel="0" max="20" min="18" style="0" width="5.83"/>
    <col collapsed="false" customWidth="true" hidden="false" outlineLevel="0" max="21" min="21" style="23" width="7.47"/>
    <col collapsed="false" customWidth="true" hidden="false" outlineLevel="0" max="23" min="22" style="23" width="8.4"/>
    <col collapsed="false" customWidth="true" hidden="false" outlineLevel="0" max="24" min="24" style="23" width="6.77"/>
    <col collapsed="false" customWidth="true" hidden="false" outlineLevel="0" max="25" min="25" style="23" width="7.76"/>
    <col collapsed="false" customWidth="true" hidden="false" outlineLevel="0" max="26" min="26" style="23" width="7.61"/>
    <col collapsed="false" customWidth="true" hidden="false" outlineLevel="0" max="28" min="27" style="22" width="7.13"/>
    <col collapsed="false" customWidth="true" hidden="false" outlineLevel="0" max="29" min="29" style="22" width="9.07"/>
    <col collapsed="false" customWidth="true" hidden="false" outlineLevel="0" max="31" min="30" style="22" width="5.16"/>
    <col collapsed="false" customWidth="true" hidden="false" outlineLevel="0" max="33" min="32" style="22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2" width="7.13"/>
    <col collapsed="false" customWidth="true" hidden="false" outlineLevel="0" max="42" min="40" style="0" width="5.83"/>
    <col collapsed="false" customWidth="true" hidden="false" outlineLevel="0" max="43" min="43" style="23" width="7.05"/>
    <col collapsed="false" customWidth="true" hidden="false" outlineLevel="0" max="44" min="44" style="23" width="7.88"/>
    <col collapsed="false" customWidth="true" hidden="false" outlineLevel="0" max="45" min="45" style="23" width="7.76"/>
    <col collapsed="false" customWidth="true" hidden="false" outlineLevel="0" max="46" min="46" style="23" width="7.47"/>
    <col collapsed="false" customWidth="true" hidden="false" outlineLevel="0" max="47" min="47" style="23" width="7.19"/>
    <col collapsed="false" customWidth="true" hidden="false" outlineLevel="0" max="48" min="48" style="23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4"/>
      <c r="B1" s="24"/>
      <c r="C1" s="24"/>
      <c r="D1" s="24"/>
      <c r="E1" s="25" t="s">
        <v>31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45" t="s">
        <v>32</v>
      </c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</row>
    <row r="2" customFormat="false" ht="12.8" hidden="false" customHeight="false" outlineLevel="0" collapsed="false">
      <c r="A2" s="24"/>
      <c r="B2" s="24"/>
      <c r="C2" s="24"/>
      <c r="D2" s="24"/>
      <c r="E2" s="25" t="s">
        <v>33</v>
      </c>
      <c r="F2" s="25"/>
      <c r="G2" s="25"/>
      <c r="H2" s="25"/>
      <c r="I2" s="25"/>
      <c r="J2" s="25"/>
      <c r="K2" s="25"/>
      <c r="L2" s="25"/>
      <c r="M2" s="25"/>
      <c r="N2" s="25" t="s">
        <v>34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45" t="s">
        <v>33</v>
      </c>
      <c r="AB2" s="45"/>
      <c r="AC2" s="45"/>
      <c r="AD2" s="45"/>
      <c r="AE2" s="45"/>
      <c r="AF2" s="45"/>
      <c r="AG2" s="45"/>
      <c r="AH2" s="45"/>
      <c r="AI2" s="45"/>
      <c r="AJ2" s="45" t="s">
        <v>34</v>
      </c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</row>
    <row r="3" s="39" customFormat="true" ht="35.2" hidden="false" customHeight="false" outlineLevel="0" collapsed="false">
      <c r="A3" s="27" t="s">
        <v>35</v>
      </c>
      <c r="B3" s="28" t="s">
        <v>36</v>
      </c>
      <c r="C3" s="27" t="s">
        <v>37</v>
      </c>
      <c r="D3" s="28" t="s">
        <v>38</v>
      </c>
      <c r="E3" s="29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30" t="s">
        <v>46</v>
      </c>
      <c r="M3" s="30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31" t="s">
        <v>52</v>
      </c>
      <c r="S3" s="31" t="s">
        <v>53</v>
      </c>
      <c r="T3" s="31" t="s">
        <v>54</v>
      </c>
      <c r="U3" s="32" t="s">
        <v>55</v>
      </c>
      <c r="V3" s="32" t="s">
        <v>56</v>
      </c>
      <c r="W3" s="32" t="s">
        <v>57</v>
      </c>
      <c r="X3" s="33" t="s">
        <v>58</v>
      </c>
      <c r="Y3" s="33" t="s">
        <v>59</v>
      </c>
      <c r="Z3" s="33" t="s">
        <v>60</v>
      </c>
      <c r="AA3" s="46" t="s">
        <v>39</v>
      </c>
      <c r="AB3" s="46" t="s">
        <v>40</v>
      </c>
      <c r="AC3" s="46" t="s">
        <v>41</v>
      </c>
      <c r="AD3" s="46" t="s">
        <v>42</v>
      </c>
      <c r="AE3" s="46" t="s">
        <v>43</v>
      </c>
      <c r="AF3" s="46" t="s">
        <v>44</v>
      </c>
      <c r="AG3" s="46" t="s">
        <v>45</v>
      </c>
      <c r="AH3" s="47" t="s">
        <v>46</v>
      </c>
      <c r="AI3" s="47" t="s">
        <v>47</v>
      </c>
      <c r="AJ3" s="46" t="s">
        <v>48</v>
      </c>
      <c r="AK3" s="46" t="s">
        <v>49</v>
      </c>
      <c r="AL3" s="46" t="s">
        <v>50</v>
      </c>
      <c r="AM3" s="46" t="s">
        <v>51</v>
      </c>
      <c r="AN3" s="31" t="s">
        <v>52</v>
      </c>
      <c r="AO3" s="31" t="s">
        <v>53</v>
      </c>
      <c r="AP3" s="31" t="s">
        <v>54</v>
      </c>
      <c r="AQ3" s="48" t="s">
        <v>55</v>
      </c>
      <c r="AR3" s="48" t="s">
        <v>56</v>
      </c>
      <c r="AS3" s="48" t="s">
        <v>57</v>
      </c>
      <c r="AT3" s="33" t="s">
        <v>58</v>
      </c>
      <c r="AU3" s="33" t="s">
        <v>59</v>
      </c>
      <c r="AV3" s="33" t="s">
        <v>60</v>
      </c>
    </row>
    <row r="4" customFormat="false" ht="12.8" hidden="false" customHeight="false" outlineLevel="0" collapsed="false">
      <c r="A4" s="49" t="n">
        <v>6760</v>
      </c>
      <c r="B4" s="50" t="n">
        <v>20150508</v>
      </c>
      <c r="C4" s="49" t="n">
        <v>35011</v>
      </c>
      <c r="D4" s="50" t="n">
        <v>1</v>
      </c>
      <c r="E4" s="10" t="n">
        <v>-99.1</v>
      </c>
      <c r="F4" s="10" t="n">
        <v>31.97</v>
      </c>
      <c r="G4" s="10" t="n">
        <v>1232.39</v>
      </c>
      <c r="H4" s="10" t="n">
        <v>10.88</v>
      </c>
      <c r="I4" s="10" t="n">
        <v>0.38</v>
      </c>
      <c r="J4" s="10" t="n">
        <v>0.75</v>
      </c>
      <c r="K4" s="10" t="n">
        <v>0.3</v>
      </c>
      <c r="L4" s="15" t="n">
        <v>454</v>
      </c>
      <c r="M4" s="15" t="n">
        <v>1</v>
      </c>
      <c r="N4" s="10" t="n">
        <v>10.55</v>
      </c>
      <c r="O4" s="10" t="n">
        <v>15.29</v>
      </c>
      <c r="P4" s="10" t="n">
        <v>68.06</v>
      </c>
      <c r="Q4" s="10" t="n">
        <v>0.2</v>
      </c>
      <c r="R4" s="16" t="n">
        <v>47</v>
      </c>
      <c r="S4" s="16" t="n">
        <v>0</v>
      </c>
      <c r="T4" s="16" t="n">
        <v>47</v>
      </c>
      <c r="U4" s="10" t="n">
        <v>10.5485</v>
      </c>
      <c r="V4" s="10" t="n">
        <v>0</v>
      </c>
      <c r="W4" s="10" t="n">
        <v>10.5485</v>
      </c>
      <c r="X4" s="11" t="n">
        <v>3.6111</v>
      </c>
      <c r="Y4" s="11" t="n">
        <v>0</v>
      </c>
      <c r="Z4" s="11" t="n">
        <v>3.6111</v>
      </c>
      <c r="AA4" s="51" t="n">
        <v>-98.35</v>
      </c>
      <c r="AB4" s="51" t="n">
        <v>32</v>
      </c>
      <c r="AC4" s="51" t="n">
        <v>15439.95</v>
      </c>
      <c r="AD4" s="51" t="n">
        <v>15.38</v>
      </c>
      <c r="AE4" s="51" t="n">
        <v>0</v>
      </c>
      <c r="AF4" s="51" t="n">
        <v>2.35</v>
      </c>
      <c r="AG4" s="51" t="n">
        <v>1.35</v>
      </c>
      <c r="AH4" s="52" t="n">
        <v>419</v>
      </c>
      <c r="AI4" s="52" t="n">
        <v>1</v>
      </c>
      <c r="AJ4" s="51" t="n">
        <v>2.29</v>
      </c>
      <c r="AK4" s="51" t="n">
        <v>7.58</v>
      </c>
      <c r="AL4" s="51" t="n">
        <v>68.06</v>
      </c>
      <c r="AM4" s="51" t="n">
        <v>0</v>
      </c>
      <c r="AN4" s="16" t="n">
        <v>589</v>
      </c>
      <c r="AO4" s="16" t="n">
        <v>95</v>
      </c>
      <c r="AP4" s="16" t="n">
        <v>135</v>
      </c>
      <c r="AQ4" s="51" t="n">
        <v>2.2921</v>
      </c>
      <c r="AR4" s="51" t="n">
        <v>1.0223</v>
      </c>
      <c r="AS4" s="51" t="n">
        <v>9.2493</v>
      </c>
      <c r="AT4" s="11" t="n">
        <v>9.8303</v>
      </c>
      <c r="AU4" s="11" t="n">
        <v>0.7072</v>
      </c>
      <c r="AV4" s="11" t="n">
        <v>9.0922</v>
      </c>
    </row>
    <row r="5" customFormat="false" ht="12.8" hidden="false" customHeight="false" outlineLevel="0" collapsed="false">
      <c r="R5" s="40"/>
      <c r="S5" s="40"/>
      <c r="T5" s="40"/>
      <c r="X5" s="41"/>
      <c r="Y5" s="41"/>
      <c r="Z5" s="41"/>
      <c r="AN5" s="40"/>
      <c r="AO5" s="40"/>
      <c r="AP5" s="40"/>
      <c r="AT5" s="41"/>
      <c r="AU5" s="41"/>
      <c r="AV5" s="41"/>
    </row>
    <row r="6" customFormat="false" ht="12.8" hidden="false" customHeight="false" outlineLevel="0" collapsed="false">
      <c r="R6" s="44" t="n">
        <f aca="false">AVERAGE(R4:R4)</f>
        <v>47</v>
      </c>
      <c r="S6" s="44" t="n">
        <f aca="false">AVERAGE(S4:S4)</f>
        <v>0</v>
      </c>
      <c r="T6" s="44" t="n">
        <f aca="false">AVERAGE(T4:T4)</f>
        <v>47</v>
      </c>
      <c r="X6" s="43" t="n">
        <f aca="false">AVERAGE(X4:X4)</f>
        <v>3.6111</v>
      </c>
      <c r="Y6" s="43" t="n">
        <f aca="false">AVERAGE(Y4:Y4)</f>
        <v>0</v>
      </c>
      <c r="Z6" s="43" t="n">
        <f aca="false">AVERAGE(Z4:Z4)</f>
        <v>3.6111</v>
      </c>
      <c r="AN6" s="44" t="n">
        <f aca="false">AVERAGE(AN4:AN4)</f>
        <v>589</v>
      </c>
      <c r="AO6" s="44" t="n">
        <f aca="false">AVERAGE(AO4:AO4)</f>
        <v>95</v>
      </c>
      <c r="AP6" s="44" t="n">
        <f aca="false">AVERAGE(AP4:AP4)</f>
        <v>135</v>
      </c>
      <c r="AT6" s="43" t="n">
        <f aca="false">AVERAGE(AT4:AT4)</f>
        <v>9.8303</v>
      </c>
      <c r="AU6" s="43" t="n">
        <f aca="false">AVERAGE(AU4:AU4)</f>
        <v>0.7072</v>
      </c>
      <c r="AV6" s="43" t="n">
        <f aca="false">AVERAGE(AV4:AV4)</f>
        <v>9.0922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6" activeCellId="0" sqref="A6"/>
    </sheetView>
  </sheetViews>
  <sheetFormatPr defaultRowHeight="12.8" outlineLevelRow="0" outlineLevelCol="0"/>
  <cols>
    <col collapsed="false" customWidth="true" hidden="false" outlineLevel="0" max="1" min="1" style="21" width="6.48"/>
    <col collapsed="false" customWidth="true" hidden="false" outlineLevel="0" max="2" min="2" style="0" width="9.07"/>
    <col collapsed="false" customWidth="true" hidden="false" outlineLevel="0" max="3" min="3" style="21" width="6.48"/>
    <col collapsed="false" customWidth="true" hidden="false" outlineLevel="0" max="4" min="4" style="0" width="4.56"/>
    <col collapsed="false" customWidth="true" hidden="false" outlineLevel="0" max="5" min="5" style="22" width="6.77"/>
    <col collapsed="false" customWidth="true" hidden="false" outlineLevel="0" max="6" min="6" style="22" width="7.13"/>
    <col collapsed="false" customWidth="true" hidden="false" outlineLevel="0" max="7" min="7" style="22" width="8.18"/>
    <col collapsed="false" customWidth="true" hidden="false" outlineLevel="0" max="9" min="8" style="22" width="5.16"/>
    <col collapsed="false" customWidth="true" hidden="false" outlineLevel="0" max="11" min="10" style="2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2" width="7.13"/>
    <col collapsed="false" customWidth="true" hidden="false" outlineLevel="0" max="20" min="18" style="0" width="5.83"/>
    <col collapsed="false" customWidth="true" hidden="false" outlineLevel="0" max="21" min="21" style="23" width="7.05"/>
    <col collapsed="false" customWidth="true" hidden="false" outlineLevel="0" max="23" min="22" style="23" width="8.4"/>
    <col collapsed="false" customWidth="true" hidden="false" outlineLevel="0" max="24" min="24" style="23" width="6.48"/>
    <col collapsed="false" customWidth="true" hidden="false" outlineLevel="0" max="25" min="25" style="23" width="6.89"/>
    <col collapsed="false" customWidth="true" hidden="false" outlineLevel="0" max="26" min="26" style="23" width="7.61"/>
    <col collapsed="false" customWidth="true" hidden="false" outlineLevel="0" max="27" min="27" style="22" width="7.05"/>
    <col collapsed="false" customWidth="true" hidden="false" outlineLevel="0" max="28" min="28" style="22" width="7.13"/>
    <col collapsed="false" customWidth="true" hidden="false" outlineLevel="0" max="29" min="29" style="22" width="9.07"/>
    <col collapsed="false" customWidth="true" hidden="false" outlineLevel="0" max="31" min="30" style="22" width="5.16"/>
    <col collapsed="false" customWidth="true" hidden="false" outlineLevel="0" max="33" min="32" style="22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2" width="7.13"/>
    <col collapsed="false" customWidth="true" hidden="false" outlineLevel="0" max="42" min="40" style="0" width="5.83"/>
    <col collapsed="false" customWidth="true" hidden="false" outlineLevel="0" max="43" min="43" style="23" width="7.34"/>
    <col collapsed="false" customWidth="true" hidden="false" outlineLevel="0" max="45" min="44" style="23" width="8.4"/>
    <col collapsed="false" customWidth="true" hidden="false" outlineLevel="0" max="46" min="46" style="23" width="6.62"/>
    <col collapsed="false" customWidth="true" hidden="false" outlineLevel="0" max="47" min="47" style="23" width="7.05"/>
    <col collapsed="false" customWidth="true" hidden="false" outlineLevel="0" max="48" min="48" style="23" width="7.61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4"/>
      <c r="B1" s="24"/>
      <c r="C1" s="24"/>
      <c r="D1" s="24"/>
      <c r="E1" s="25" t="s">
        <v>31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45" t="s">
        <v>32</v>
      </c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</row>
    <row r="2" customFormat="false" ht="12.8" hidden="false" customHeight="false" outlineLevel="0" collapsed="false">
      <c r="A2" s="24"/>
      <c r="B2" s="24"/>
      <c r="C2" s="24"/>
      <c r="D2" s="24"/>
      <c r="E2" s="25" t="s">
        <v>33</v>
      </c>
      <c r="F2" s="25"/>
      <c r="G2" s="25"/>
      <c r="H2" s="25"/>
      <c r="I2" s="25"/>
      <c r="J2" s="25"/>
      <c r="K2" s="25"/>
      <c r="L2" s="25"/>
      <c r="M2" s="25"/>
      <c r="N2" s="25" t="s">
        <v>34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45" t="s">
        <v>33</v>
      </c>
      <c r="AB2" s="45"/>
      <c r="AC2" s="45"/>
      <c r="AD2" s="45"/>
      <c r="AE2" s="45"/>
      <c r="AF2" s="45"/>
      <c r="AG2" s="45"/>
      <c r="AH2" s="45"/>
      <c r="AI2" s="45"/>
      <c r="AJ2" s="45" t="s">
        <v>34</v>
      </c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</row>
    <row r="3" s="39" customFormat="true" ht="35.2" hidden="false" customHeight="false" outlineLevel="0" collapsed="false">
      <c r="A3" s="27" t="s">
        <v>35</v>
      </c>
      <c r="B3" s="28" t="s">
        <v>36</v>
      </c>
      <c r="C3" s="27" t="s">
        <v>37</v>
      </c>
      <c r="D3" s="28" t="s">
        <v>38</v>
      </c>
      <c r="E3" s="29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30" t="s">
        <v>46</v>
      </c>
      <c r="M3" s="30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31" t="s">
        <v>52</v>
      </c>
      <c r="S3" s="31" t="s">
        <v>53</v>
      </c>
      <c r="T3" s="31" t="s">
        <v>54</v>
      </c>
      <c r="U3" s="32" t="s">
        <v>55</v>
      </c>
      <c r="V3" s="32" t="s">
        <v>56</v>
      </c>
      <c r="W3" s="32" t="s">
        <v>57</v>
      </c>
      <c r="X3" s="33" t="s">
        <v>58</v>
      </c>
      <c r="Y3" s="33" t="s">
        <v>59</v>
      </c>
      <c r="Z3" s="33" t="s">
        <v>60</v>
      </c>
      <c r="AA3" s="46" t="s">
        <v>39</v>
      </c>
      <c r="AB3" s="46" t="s">
        <v>40</v>
      </c>
      <c r="AC3" s="46" t="s">
        <v>41</v>
      </c>
      <c r="AD3" s="46" t="s">
        <v>42</v>
      </c>
      <c r="AE3" s="46" t="s">
        <v>43</v>
      </c>
      <c r="AF3" s="46" t="s">
        <v>44</v>
      </c>
      <c r="AG3" s="46" t="s">
        <v>45</v>
      </c>
      <c r="AH3" s="47" t="s">
        <v>46</v>
      </c>
      <c r="AI3" s="47" t="s">
        <v>47</v>
      </c>
      <c r="AJ3" s="46" t="s">
        <v>48</v>
      </c>
      <c r="AK3" s="46" t="s">
        <v>49</v>
      </c>
      <c r="AL3" s="46" t="s">
        <v>50</v>
      </c>
      <c r="AM3" s="46" t="s">
        <v>51</v>
      </c>
      <c r="AN3" s="31" t="s">
        <v>52</v>
      </c>
      <c r="AO3" s="31" t="s">
        <v>53</v>
      </c>
      <c r="AP3" s="31" t="s">
        <v>54</v>
      </c>
      <c r="AQ3" s="48" t="s">
        <v>55</v>
      </c>
      <c r="AR3" s="48" t="s">
        <v>56</v>
      </c>
      <c r="AS3" s="48" t="s">
        <v>57</v>
      </c>
      <c r="AT3" s="33" t="s">
        <v>58</v>
      </c>
      <c r="AU3" s="33" t="s">
        <v>59</v>
      </c>
      <c r="AV3" s="33" t="s">
        <v>60</v>
      </c>
    </row>
    <row r="4" customFormat="false" ht="12.8" hidden="false" customHeight="false" outlineLevel="0" collapsed="false">
      <c r="A4" s="49" t="n">
        <v>12795</v>
      </c>
      <c r="B4" s="50" t="n">
        <v>20160530</v>
      </c>
      <c r="C4" s="49" t="n">
        <v>5829</v>
      </c>
      <c r="D4" s="50" t="n">
        <v>1</v>
      </c>
      <c r="E4" s="10" t="n">
        <v>-98.68</v>
      </c>
      <c r="F4" s="10" t="n">
        <v>38.88</v>
      </c>
      <c r="G4" s="10" t="n">
        <v>1636.39</v>
      </c>
      <c r="H4" s="10" t="n">
        <v>10.5</v>
      </c>
      <c r="I4" s="10" t="n">
        <v>0.12</v>
      </c>
      <c r="J4" s="10" t="n">
        <v>0.5</v>
      </c>
      <c r="K4" s="10" t="n">
        <v>0.7</v>
      </c>
      <c r="L4" s="15" t="n">
        <v>551</v>
      </c>
      <c r="M4" s="15" t="n">
        <v>1</v>
      </c>
      <c r="N4" s="10" t="n">
        <v>9.17</v>
      </c>
      <c r="O4" s="10" t="n">
        <v>9.88</v>
      </c>
      <c r="P4" s="10" t="n">
        <v>56.1</v>
      </c>
      <c r="Q4" s="10" t="n">
        <v>0.22</v>
      </c>
      <c r="R4" s="16" t="n">
        <v>68</v>
      </c>
      <c r="S4" s="16" t="n">
        <v>0</v>
      </c>
      <c r="T4" s="16" t="n">
        <v>68</v>
      </c>
      <c r="U4" s="10" t="n">
        <v>9.1742</v>
      </c>
      <c r="V4" s="10" t="n">
        <v>0</v>
      </c>
      <c r="W4" s="10" t="n">
        <v>9.1742</v>
      </c>
      <c r="X4" s="11" t="n">
        <v>4.1702</v>
      </c>
      <c r="Y4" s="11" t="n">
        <v>0</v>
      </c>
      <c r="Z4" s="11" t="n">
        <v>4.1702</v>
      </c>
      <c r="AA4" s="51" t="n">
        <v>-99.78</v>
      </c>
      <c r="AB4" s="51" t="n">
        <v>38.28</v>
      </c>
      <c r="AC4" s="51" t="n">
        <v>40937.43</v>
      </c>
      <c r="AD4" s="51" t="n">
        <v>13.88</v>
      </c>
      <c r="AE4" s="51" t="n">
        <v>0.12</v>
      </c>
      <c r="AF4" s="51" t="n">
        <v>4.5</v>
      </c>
      <c r="AG4" s="51" t="n">
        <v>3</v>
      </c>
      <c r="AH4" s="52" t="n">
        <v>676</v>
      </c>
      <c r="AI4" s="52" t="n">
        <v>1</v>
      </c>
      <c r="AJ4" s="51" t="n">
        <v>1.28</v>
      </c>
      <c r="AK4" s="51" t="n">
        <v>3.2</v>
      </c>
      <c r="AL4" s="51" t="n">
        <v>56.1</v>
      </c>
      <c r="AM4" s="51" t="n">
        <v>0</v>
      </c>
      <c r="AN4" s="16" t="n">
        <v>1687</v>
      </c>
      <c r="AO4" s="16" t="n">
        <v>656</v>
      </c>
      <c r="AP4" s="16" t="n">
        <v>271</v>
      </c>
      <c r="AQ4" s="51" t="n">
        <v>1.2834</v>
      </c>
      <c r="AR4" s="51" t="n">
        <v>1.2416</v>
      </c>
      <c r="AS4" s="51" t="n">
        <v>4.957</v>
      </c>
      <c r="AT4" s="11" t="n">
        <v>14.5942</v>
      </c>
      <c r="AU4" s="11" t="n">
        <v>5.4903</v>
      </c>
      <c r="AV4" s="11" t="n">
        <v>9.055</v>
      </c>
    </row>
    <row r="5" customFormat="false" ht="12.8" hidden="false" customHeight="false" outlineLevel="0" collapsed="false">
      <c r="A5" s="49" t="n">
        <v>12816</v>
      </c>
      <c r="B5" s="50" t="n">
        <v>20160531</v>
      </c>
      <c r="C5" s="49" t="n">
        <v>94736</v>
      </c>
      <c r="D5" s="50" t="n">
        <v>1</v>
      </c>
      <c r="E5" s="10" t="n">
        <v>-98.97</v>
      </c>
      <c r="F5" s="10" t="n">
        <v>36.65</v>
      </c>
      <c r="G5" s="10" t="n">
        <v>4240.74</v>
      </c>
      <c r="H5" s="10" t="n">
        <v>11.5</v>
      </c>
      <c r="I5" s="10" t="n">
        <v>0</v>
      </c>
      <c r="J5" s="10" t="n">
        <v>1.1</v>
      </c>
      <c r="K5" s="10" t="n">
        <v>1.15</v>
      </c>
      <c r="L5" s="15" t="n">
        <v>489</v>
      </c>
      <c r="M5" s="15" t="n">
        <v>1</v>
      </c>
      <c r="N5" s="10" t="n">
        <v>12.61</v>
      </c>
      <c r="O5" s="10" t="n">
        <v>11.3</v>
      </c>
      <c r="P5" s="10" t="n">
        <v>65.77</v>
      </c>
      <c r="Q5" s="10" t="n">
        <v>0.83</v>
      </c>
      <c r="R5" s="16" t="n">
        <v>171</v>
      </c>
      <c r="S5" s="16" t="n">
        <v>0</v>
      </c>
      <c r="T5" s="16" t="n">
        <v>171</v>
      </c>
      <c r="U5" s="10" t="n">
        <v>12.6108</v>
      </c>
      <c r="V5" s="10" t="n">
        <v>0</v>
      </c>
      <c r="W5" s="10" t="n">
        <v>12.6108</v>
      </c>
      <c r="X5" s="11" t="n">
        <v>14.8554</v>
      </c>
      <c r="Y5" s="11" t="n">
        <v>0</v>
      </c>
      <c r="Z5" s="11" t="n">
        <v>14.8554</v>
      </c>
      <c r="AA5" s="51" t="n">
        <v>-99.85</v>
      </c>
      <c r="AB5" s="51" t="n">
        <v>37.1</v>
      </c>
      <c r="AC5" s="51" t="n">
        <v>65308.3</v>
      </c>
      <c r="AD5" s="51" t="n">
        <v>15</v>
      </c>
      <c r="AE5" s="51" t="n">
        <v>0</v>
      </c>
      <c r="AF5" s="51" t="n">
        <v>4.65</v>
      </c>
      <c r="AG5" s="51" t="n">
        <v>3.35</v>
      </c>
      <c r="AH5" s="52" t="n">
        <v>596</v>
      </c>
      <c r="AI5" s="52" t="n">
        <v>1</v>
      </c>
      <c r="AJ5" s="51" t="n">
        <v>2.84</v>
      </c>
      <c r="AK5" s="51" t="n">
        <v>5.02</v>
      </c>
      <c r="AL5" s="51" t="n">
        <v>65.77</v>
      </c>
      <c r="AM5" s="51" t="n">
        <v>0</v>
      </c>
      <c r="AN5" s="16" t="n">
        <v>2649</v>
      </c>
      <c r="AO5" s="16" t="n">
        <v>1338</v>
      </c>
      <c r="AP5" s="16" t="n">
        <v>581</v>
      </c>
      <c r="AQ5" s="51" t="n">
        <v>2.8431</v>
      </c>
      <c r="AR5" s="51" t="n">
        <v>2.569</v>
      </c>
      <c r="AS5" s="51" t="n">
        <v>7.0383</v>
      </c>
      <c r="AT5" s="11" t="n">
        <v>51.5768</v>
      </c>
      <c r="AU5" s="11" t="n">
        <v>23.5401</v>
      </c>
      <c r="AV5" s="11" t="n">
        <v>28.0046</v>
      </c>
    </row>
    <row r="6" customFormat="false" ht="12.8" hidden="false" customHeight="false" outlineLevel="0" collapsed="false">
      <c r="R6" s="40"/>
      <c r="S6" s="40"/>
      <c r="T6" s="40"/>
      <c r="X6" s="41"/>
      <c r="Y6" s="41"/>
      <c r="Z6" s="41"/>
      <c r="AN6" s="40"/>
      <c r="AO6" s="40"/>
      <c r="AP6" s="40"/>
      <c r="AT6" s="41"/>
      <c r="AU6" s="41"/>
      <c r="AV6" s="41"/>
    </row>
    <row r="7" customFormat="false" ht="12.8" hidden="false" customHeight="false" outlineLevel="0" collapsed="false">
      <c r="R7" s="44" t="n">
        <f aca="false">AVERAGE(R4:R5)</f>
        <v>119.5</v>
      </c>
      <c r="S7" s="44" t="n">
        <f aca="false">AVERAGE(S4:S5)</f>
        <v>0</v>
      </c>
      <c r="T7" s="44" t="n">
        <f aca="false">AVERAGE(T4:T5)</f>
        <v>119.5</v>
      </c>
      <c r="X7" s="43" t="n">
        <f aca="false">AVERAGE(X4:X5)</f>
        <v>9.5128</v>
      </c>
      <c r="Y7" s="43" t="n">
        <f aca="false">AVERAGE(Y4:Y5)</f>
        <v>0</v>
      </c>
      <c r="Z7" s="43" t="n">
        <f aca="false">AVERAGE(Z4:Z5)</f>
        <v>9.5128</v>
      </c>
      <c r="AN7" s="44" t="n">
        <f aca="false">AVERAGE(AN4:AN5)</f>
        <v>2168</v>
      </c>
      <c r="AO7" s="44" t="n">
        <f aca="false">AVERAGE(AO4:AO5)</f>
        <v>997</v>
      </c>
      <c r="AP7" s="44" t="n">
        <f aca="false">AVERAGE(AP4:AP5)</f>
        <v>426</v>
      </c>
      <c r="AT7" s="43" t="n">
        <f aca="false">AVERAGE(AT4:AT5)</f>
        <v>33.0855</v>
      </c>
      <c r="AU7" s="43" t="n">
        <f aca="false">AVERAGE(AU4:AU5)</f>
        <v>14.5152</v>
      </c>
      <c r="AV7" s="43" t="n">
        <f aca="false">AVERAGE(AV4:AV5)</f>
        <v>18.5298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6" activeCellId="0" sqref="A6"/>
    </sheetView>
  </sheetViews>
  <sheetFormatPr defaultRowHeight="12.8" outlineLevelRow="0" outlineLevelCol="0"/>
  <cols>
    <col collapsed="false" customWidth="true" hidden="false" outlineLevel="0" max="1" min="1" style="21" width="6.48"/>
    <col collapsed="false" customWidth="true" hidden="false" outlineLevel="0" max="2" min="2" style="0" width="9.07"/>
    <col collapsed="false" customWidth="true" hidden="false" outlineLevel="0" max="3" min="3" style="21" width="6.48"/>
    <col collapsed="false" customWidth="true" hidden="false" outlineLevel="0" max="4" min="4" style="0" width="4.56"/>
    <col collapsed="false" customWidth="true" hidden="false" outlineLevel="0" max="5" min="5" style="22" width="6.2"/>
    <col collapsed="false" customWidth="true" hidden="false" outlineLevel="0" max="6" min="6" style="22" width="6.62"/>
    <col collapsed="false" customWidth="true" hidden="false" outlineLevel="0" max="7" min="7" style="22" width="8.46"/>
    <col collapsed="false" customWidth="true" hidden="false" outlineLevel="0" max="9" min="8" style="22" width="5.16"/>
    <col collapsed="false" customWidth="true" hidden="false" outlineLevel="0" max="11" min="10" style="2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2" width="7.13"/>
    <col collapsed="false" customWidth="true" hidden="false" outlineLevel="0" max="20" min="18" style="0" width="5.83"/>
    <col collapsed="false" customWidth="true" hidden="false" outlineLevel="0" max="21" min="21" style="23" width="7.34"/>
    <col collapsed="false" customWidth="true" hidden="false" outlineLevel="0" max="22" min="22" style="23" width="7.88"/>
    <col collapsed="false" customWidth="true" hidden="false" outlineLevel="0" max="23" min="23" style="23" width="7.34"/>
    <col collapsed="false" customWidth="true" hidden="false" outlineLevel="0" max="24" min="24" style="23" width="6.62"/>
    <col collapsed="false" customWidth="true" hidden="false" outlineLevel="0" max="25" min="25" style="23" width="6.77"/>
    <col collapsed="false" customWidth="true" hidden="false" outlineLevel="0" max="26" min="26" style="23" width="7.76"/>
    <col collapsed="false" customWidth="true" hidden="false" outlineLevel="0" max="27" min="27" style="22" width="7.13"/>
    <col collapsed="false" customWidth="true" hidden="false" outlineLevel="0" max="28" min="28" style="22" width="5.92"/>
    <col collapsed="false" customWidth="true" hidden="false" outlineLevel="0" max="29" min="29" style="22" width="9.07"/>
    <col collapsed="false" customWidth="true" hidden="false" outlineLevel="0" max="31" min="30" style="22" width="5.16"/>
    <col collapsed="false" customWidth="true" hidden="false" outlineLevel="0" max="33" min="32" style="22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2" width="7.13"/>
    <col collapsed="false" customWidth="true" hidden="false" outlineLevel="0" max="42" min="40" style="0" width="5.83"/>
    <col collapsed="false" customWidth="true" hidden="false" outlineLevel="0" max="43" min="43" style="23" width="7.61"/>
    <col collapsed="false" customWidth="true" hidden="false" outlineLevel="0" max="44" min="44" style="23" width="7.47"/>
    <col collapsed="false" customWidth="true" hidden="false" outlineLevel="0" max="45" min="45" style="23" width="7.61"/>
    <col collapsed="false" customWidth="true" hidden="false" outlineLevel="0" max="46" min="46" style="23" width="6.77"/>
    <col collapsed="false" customWidth="true" hidden="false" outlineLevel="0" max="47" min="47" style="23" width="7.19"/>
    <col collapsed="false" customWidth="true" hidden="false" outlineLevel="0" max="48" min="48" style="23" width="7.76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4"/>
      <c r="B1" s="24"/>
      <c r="C1" s="24"/>
      <c r="D1" s="24"/>
      <c r="E1" s="25" t="s">
        <v>31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45" t="s">
        <v>32</v>
      </c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</row>
    <row r="2" customFormat="false" ht="12.8" hidden="false" customHeight="false" outlineLevel="0" collapsed="false">
      <c r="A2" s="24"/>
      <c r="B2" s="24"/>
      <c r="C2" s="24"/>
      <c r="D2" s="24"/>
      <c r="E2" s="25" t="s">
        <v>33</v>
      </c>
      <c r="F2" s="25"/>
      <c r="G2" s="25"/>
      <c r="H2" s="25"/>
      <c r="I2" s="25"/>
      <c r="J2" s="25"/>
      <c r="K2" s="25"/>
      <c r="L2" s="25"/>
      <c r="M2" s="25"/>
      <c r="N2" s="25" t="s">
        <v>34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45" t="s">
        <v>33</v>
      </c>
      <c r="AB2" s="45"/>
      <c r="AC2" s="45"/>
      <c r="AD2" s="45"/>
      <c r="AE2" s="45"/>
      <c r="AF2" s="45"/>
      <c r="AG2" s="45"/>
      <c r="AH2" s="45"/>
      <c r="AI2" s="45"/>
      <c r="AJ2" s="45" t="s">
        <v>34</v>
      </c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</row>
    <row r="3" s="39" customFormat="true" ht="35.2" hidden="false" customHeight="false" outlineLevel="0" collapsed="false">
      <c r="A3" s="27" t="s">
        <v>35</v>
      </c>
      <c r="B3" s="28" t="s">
        <v>36</v>
      </c>
      <c r="C3" s="27" t="s">
        <v>37</v>
      </c>
      <c r="D3" s="28" t="s">
        <v>38</v>
      </c>
      <c r="E3" s="29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30" t="s">
        <v>46</v>
      </c>
      <c r="M3" s="30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31" t="s">
        <v>52</v>
      </c>
      <c r="S3" s="31" t="s">
        <v>53</v>
      </c>
      <c r="T3" s="31" t="s">
        <v>54</v>
      </c>
      <c r="U3" s="32" t="s">
        <v>55</v>
      </c>
      <c r="V3" s="32" t="s">
        <v>56</v>
      </c>
      <c r="W3" s="32" t="s">
        <v>57</v>
      </c>
      <c r="X3" s="33" t="s">
        <v>58</v>
      </c>
      <c r="Y3" s="33" t="s">
        <v>59</v>
      </c>
      <c r="Z3" s="33" t="s">
        <v>60</v>
      </c>
      <c r="AA3" s="46" t="s">
        <v>39</v>
      </c>
      <c r="AB3" s="46" t="s">
        <v>40</v>
      </c>
      <c r="AC3" s="46" t="s">
        <v>41</v>
      </c>
      <c r="AD3" s="46" t="s">
        <v>42</v>
      </c>
      <c r="AE3" s="46" t="s">
        <v>43</v>
      </c>
      <c r="AF3" s="46" t="s">
        <v>44</v>
      </c>
      <c r="AG3" s="46" t="s">
        <v>45</v>
      </c>
      <c r="AH3" s="47" t="s">
        <v>46</v>
      </c>
      <c r="AI3" s="47" t="s">
        <v>47</v>
      </c>
      <c r="AJ3" s="46" t="s">
        <v>48</v>
      </c>
      <c r="AK3" s="46" t="s">
        <v>49</v>
      </c>
      <c r="AL3" s="46" t="s">
        <v>50</v>
      </c>
      <c r="AM3" s="46" t="s">
        <v>51</v>
      </c>
      <c r="AN3" s="31" t="s">
        <v>52</v>
      </c>
      <c r="AO3" s="31" t="s">
        <v>53</v>
      </c>
      <c r="AP3" s="31" t="s">
        <v>54</v>
      </c>
      <c r="AQ3" s="48" t="s">
        <v>55</v>
      </c>
      <c r="AR3" s="48" t="s">
        <v>56</v>
      </c>
      <c r="AS3" s="48" t="s">
        <v>57</v>
      </c>
      <c r="AT3" s="33" t="s">
        <v>58</v>
      </c>
      <c r="AU3" s="33" t="s">
        <v>59</v>
      </c>
      <c r="AV3" s="33" t="s">
        <v>60</v>
      </c>
    </row>
    <row r="4" customFormat="false" ht="12.8" hidden="false" customHeight="false" outlineLevel="0" collapsed="false">
      <c r="A4" s="49" t="n">
        <v>6760</v>
      </c>
      <c r="B4" s="50" t="n">
        <v>20150508</v>
      </c>
      <c r="C4" s="49" t="n">
        <v>35011</v>
      </c>
      <c r="D4" s="50" t="n">
        <v>1</v>
      </c>
      <c r="E4" s="10" t="n">
        <v>-98.45</v>
      </c>
      <c r="F4" s="10" t="n">
        <v>31.98</v>
      </c>
      <c r="G4" s="10" t="n">
        <v>1311.05</v>
      </c>
      <c r="H4" s="10" t="n">
        <v>9.88</v>
      </c>
      <c r="I4" s="10" t="n">
        <v>0</v>
      </c>
      <c r="J4" s="10" t="n">
        <v>0.55</v>
      </c>
      <c r="K4" s="10" t="n">
        <v>0.6</v>
      </c>
      <c r="L4" s="15" t="n">
        <v>376</v>
      </c>
      <c r="M4" s="15" t="n">
        <v>1</v>
      </c>
      <c r="N4" s="10" t="n">
        <v>13.46</v>
      </c>
      <c r="O4" s="10" t="n">
        <v>14.94</v>
      </c>
      <c r="P4" s="10" t="n">
        <v>56.49</v>
      </c>
      <c r="Q4" s="10" t="n">
        <v>0</v>
      </c>
      <c r="R4" s="16" t="n">
        <v>50</v>
      </c>
      <c r="S4" s="16" t="n">
        <v>0</v>
      </c>
      <c r="T4" s="16" t="n">
        <v>50</v>
      </c>
      <c r="U4" s="10" t="n">
        <v>13.4593</v>
      </c>
      <c r="V4" s="10" t="n">
        <v>0</v>
      </c>
      <c r="W4" s="10" t="n">
        <v>13.4593</v>
      </c>
      <c r="X4" s="11" t="n">
        <v>4.9016</v>
      </c>
      <c r="Y4" s="11" t="n">
        <v>0</v>
      </c>
      <c r="Z4" s="11" t="n">
        <v>4.9016</v>
      </c>
      <c r="AA4" s="51" t="n">
        <v>-98.35</v>
      </c>
      <c r="AB4" s="51" t="n">
        <v>32</v>
      </c>
      <c r="AC4" s="51" t="n">
        <v>15439.95</v>
      </c>
      <c r="AD4" s="51" t="n">
        <v>15.38</v>
      </c>
      <c r="AE4" s="51" t="n">
        <v>0</v>
      </c>
      <c r="AF4" s="51" t="n">
        <v>2.35</v>
      </c>
      <c r="AG4" s="51" t="n">
        <v>1.35</v>
      </c>
      <c r="AH4" s="52" t="n">
        <v>419</v>
      </c>
      <c r="AI4" s="52" t="n">
        <v>1</v>
      </c>
      <c r="AJ4" s="51" t="n">
        <v>2.29</v>
      </c>
      <c r="AK4" s="51" t="n">
        <v>7.58</v>
      </c>
      <c r="AL4" s="51" t="n">
        <v>68.06</v>
      </c>
      <c r="AM4" s="51" t="n">
        <v>0</v>
      </c>
      <c r="AN4" s="16" t="n">
        <v>589</v>
      </c>
      <c r="AO4" s="16" t="n">
        <v>95</v>
      </c>
      <c r="AP4" s="16" t="n">
        <v>135</v>
      </c>
      <c r="AQ4" s="51" t="n">
        <v>2.2921</v>
      </c>
      <c r="AR4" s="51" t="n">
        <v>1.0223</v>
      </c>
      <c r="AS4" s="51" t="n">
        <v>9.2493</v>
      </c>
      <c r="AT4" s="11" t="n">
        <v>9.8303</v>
      </c>
      <c r="AU4" s="11" t="n">
        <v>0.7072</v>
      </c>
      <c r="AV4" s="11" t="n">
        <v>9.0922</v>
      </c>
    </row>
    <row r="5" customFormat="false" ht="12.8" hidden="false" customHeight="false" outlineLevel="0" collapsed="false">
      <c r="A5" s="49" t="n">
        <v>12794</v>
      </c>
      <c r="B5" s="50" t="n">
        <v>20160529</v>
      </c>
      <c r="C5" s="49" t="n">
        <v>232436</v>
      </c>
      <c r="D5" s="50" t="n">
        <v>1</v>
      </c>
      <c r="E5" s="10" t="n">
        <v>-81.3</v>
      </c>
      <c r="F5" s="10" t="n">
        <v>28.95</v>
      </c>
      <c r="G5" s="10" t="n">
        <v>1433.56</v>
      </c>
      <c r="H5" s="10" t="n">
        <v>7.38</v>
      </c>
      <c r="I5" s="10" t="n">
        <v>0</v>
      </c>
      <c r="J5" s="10" t="n">
        <v>0.55</v>
      </c>
      <c r="K5" s="10" t="n">
        <v>0.85</v>
      </c>
      <c r="L5" s="15" t="n">
        <v>21</v>
      </c>
      <c r="M5" s="15" t="n">
        <v>1</v>
      </c>
      <c r="N5" s="10" t="n">
        <v>8.61</v>
      </c>
      <c r="O5" s="10" t="n">
        <v>14.27</v>
      </c>
      <c r="P5" s="10" t="n">
        <v>100.09</v>
      </c>
      <c r="Q5" s="10" t="n">
        <v>0.24</v>
      </c>
      <c r="R5" s="16" t="n">
        <v>53</v>
      </c>
      <c r="S5" s="16" t="n">
        <v>0</v>
      </c>
      <c r="T5" s="16" t="n">
        <v>53</v>
      </c>
      <c r="U5" s="10" t="n">
        <v>8.612</v>
      </c>
      <c r="V5" s="10" t="n">
        <v>0</v>
      </c>
      <c r="W5" s="10" t="n">
        <v>8.612</v>
      </c>
      <c r="X5" s="11" t="n">
        <v>3.4294</v>
      </c>
      <c r="Y5" s="11" t="n">
        <v>0</v>
      </c>
      <c r="Z5" s="11" t="n">
        <v>3.4294</v>
      </c>
      <c r="AA5" s="51" t="n">
        <v>-81.47</v>
      </c>
      <c r="AB5" s="51" t="n">
        <v>28.9</v>
      </c>
      <c r="AC5" s="51" t="n">
        <v>6413.53</v>
      </c>
      <c r="AD5" s="51" t="n">
        <v>13.12</v>
      </c>
      <c r="AE5" s="51" t="n">
        <v>0</v>
      </c>
      <c r="AF5" s="51" t="n">
        <v>1</v>
      </c>
      <c r="AG5" s="51" t="n">
        <v>1.05</v>
      </c>
      <c r="AH5" s="52" t="n">
        <v>15</v>
      </c>
      <c r="AI5" s="52" t="n">
        <v>1</v>
      </c>
      <c r="AJ5" s="51" t="n">
        <v>2.52</v>
      </c>
      <c r="AK5" s="51" t="n">
        <v>7.59</v>
      </c>
      <c r="AL5" s="51" t="n">
        <v>100.09</v>
      </c>
      <c r="AM5" s="51" t="n">
        <v>0</v>
      </c>
      <c r="AN5" s="16" t="n">
        <v>237</v>
      </c>
      <c r="AO5" s="16" t="n">
        <v>57</v>
      </c>
      <c r="AP5" s="16" t="n">
        <v>92</v>
      </c>
      <c r="AQ5" s="51" t="n">
        <v>2.5159</v>
      </c>
      <c r="AR5" s="51" t="n">
        <v>1.141</v>
      </c>
      <c r="AS5" s="51" t="n">
        <v>5.7743</v>
      </c>
      <c r="AT5" s="11" t="n">
        <v>4.4822</v>
      </c>
      <c r="AU5" s="11" t="n">
        <v>0.4889</v>
      </c>
      <c r="AV5" s="11" t="n">
        <v>3.9933</v>
      </c>
    </row>
    <row r="6" customFormat="false" ht="12.8" hidden="false" customHeight="false" outlineLevel="0" collapsed="false">
      <c r="R6" s="40"/>
      <c r="S6" s="40"/>
      <c r="T6" s="40"/>
      <c r="X6" s="41"/>
      <c r="Y6" s="41"/>
      <c r="Z6" s="41"/>
      <c r="AN6" s="40"/>
      <c r="AO6" s="40"/>
      <c r="AP6" s="40"/>
      <c r="AT6" s="41"/>
      <c r="AU6" s="41"/>
      <c r="AV6" s="41"/>
    </row>
    <row r="7" customFormat="false" ht="12.8" hidden="false" customHeight="false" outlineLevel="0" collapsed="false">
      <c r="R7" s="44" t="n">
        <f aca="false">AVERAGE(R4:R5)</f>
        <v>51.5</v>
      </c>
      <c r="S7" s="44" t="n">
        <f aca="false">AVERAGE(S4:S5)</f>
        <v>0</v>
      </c>
      <c r="T7" s="44" t="n">
        <f aca="false">AVERAGE(T4:T5)</f>
        <v>51.5</v>
      </c>
      <c r="X7" s="43" t="n">
        <f aca="false">AVERAGE(X4:X5)</f>
        <v>4.1655</v>
      </c>
      <c r="Y7" s="43" t="n">
        <f aca="false">AVERAGE(Y4:Y5)</f>
        <v>0</v>
      </c>
      <c r="Z7" s="43" t="n">
        <f aca="false">AVERAGE(Z4:Z5)</f>
        <v>4.1655</v>
      </c>
      <c r="AN7" s="44" t="n">
        <f aca="false">AVERAGE(AN4:AN5)</f>
        <v>413</v>
      </c>
      <c r="AO7" s="44" t="n">
        <f aca="false">AVERAGE(AO4:AO5)</f>
        <v>76</v>
      </c>
      <c r="AP7" s="44" t="n">
        <f aca="false">AVERAGE(AP4:AP5)</f>
        <v>113.5</v>
      </c>
      <c r="AT7" s="43" t="n">
        <f aca="false">AVERAGE(AT4:AT5)</f>
        <v>7.15625</v>
      </c>
      <c r="AU7" s="43" t="n">
        <f aca="false">AVERAGE(AU4:AU5)</f>
        <v>0.59805</v>
      </c>
      <c r="AV7" s="43" t="n">
        <f aca="false">AVERAGE(AV4:AV5)</f>
        <v>6.54275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V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9" activeCellId="0" sqref="A9"/>
    </sheetView>
  </sheetViews>
  <sheetFormatPr defaultRowHeight="12.8" outlineLevelRow="0" outlineLevelCol="0"/>
  <cols>
    <col collapsed="false" customWidth="true" hidden="false" outlineLevel="0" max="1" min="1" style="21" width="6.48"/>
    <col collapsed="false" customWidth="true" hidden="false" outlineLevel="0" max="2" min="2" style="0" width="9.07"/>
    <col collapsed="false" customWidth="true" hidden="false" outlineLevel="0" max="3" min="3" style="21" width="6.48"/>
    <col collapsed="false" customWidth="true" hidden="false" outlineLevel="0" max="4" min="4" style="0" width="4.56"/>
    <col collapsed="false" customWidth="true" hidden="false" outlineLevel="0" max="6" min="5" style="22" width="7.13"/>
    <col collapsed="false" customWidth="true" hidden="false" outlineLevel="0" max="7" min="7" style="22" width="9.07"/>
    <col collapsed="false" customWidth="true" hidden="false" outlineLevel="0" max="9" min="8" style="22" width="5.16"/>
    <col collapsed="false" customWidth="true" hidden="false" outlineLevel="0" max="11" min="10" style="22" width="6.48"/>
    <col collapsed="false" customWidth="true" hidden="false" outlineLevel="0" max="12" min="12" style="0" width="5.16"/>
    <col collapsed="false" customWidth="true" hidden="false" outlineLevel="0" max="13" min="13" style="0" width="2.59"/>
    <col collapsed="false" customWidth="true" hidden="false" outlineLevel="0" max="17" min="14" style="22" width="7.13"/>
    <col collapsed="false" customWidth="true" hidden="false" outlineLevel="0" max="20" min="18" style="0" width="5.83"/>
    <col collapsed="false" customWidth="true" hidden="false" outlineLevel="0" max="21" min="21" style="23" width="7.19"/>
    <col collapsed="false" customWidth="true" hidden="false" outlineLevel="0" max="23" min="22" style="23" width="8.4"/>
    <col collapsed="false" customWidth="true" hidden="false" outlineLevel="0" max="24" min="24" style="23" width="6.2"/>
    <col collapsed="false" customWidth="true" hidden="false" outlineLevel="0" max="25" min="25" style="23" width="7.19"/>
    <col collapsed="false" customWidth="true" hidden="false" outlineLevel="0" max="26" min="26" style="23" width="7.88"/>
    <col collapsed="false" customWidth="true" hidden="false" outlineLevel="0" max="28" min="27" style="22" width="7.13"/>
    <col collapsed="false" customWidth="true" hidden="false" outlineLevel="0" max="29" min="29" style="22" width="9.07"/>
    <col collapsed="false" customWidth="true" hidden="false" outlineLevel="0" max="31" min="30" style="22" width="5.16"/>
    <col collapsed="false" customWidth="true" hidden="false" outlineLevel="0" max="33" min="32" style="22" width="6.48"/>
    <col collapsed="false" customWidth="true" hidden="false" outlineLevel="0" max="34" min="34" style="0" width="5.16"/>
    <col collapsed="false" customWidth="true" hidden="false" outlineLevel="0" max="35" min="35" style="0" width="2.59"/>
    <col collapsed="false" customWidth="true" hidden="false" outlineLevel="0" max="39" min="36" style="22" width="7.13"/>
    <col collapsed="false" customWidth="true" hidden="false" outlineLevel="0" max="42" min="40" style="0" width="5.83"/>
    <col collapsed="false" customWidth="true" hidden="false" outlineLevel="0" max="44" min="43" style="23" width="7.19"/>
    <col collapsed="false" customWidth="true" hidden="false" outlineLevel="0" max="45" min="45" style="23" width="7.47"/>
    <col collapsed="false" customWidth="true" hidden="false" outlineLevel="0" max="46" min="46" style="23" width="6.48"/>
    <col collapsed="false" customWidth="true" hidden="false" outlineLevel="0" max="47" min="47" style="23" width="7.61"/>
    <col collapsed="false" customWidth="true" hidden="false" outlineLevel="0" max="48" min="48" style="23" width="7.76"/>
    <col collapsed="false" customWidth="false" hidden="false" outlineLevel="0" max="1025" min="49" style="0" width="11.52"/>
  </cols>
  <sheetData>
    <row r="1" customFormat="false" ht="12.8" hidden="false" customHeight="false" outlineLevel="0" collapsed="false">
      <c r="A1" s="24"/>
      <c r="B1" s="24"/>
      <c r="C1" s="24"/>
      <c r="D1" s="24"/>
      <c r="E1" s="25" t="s">
        <v>31</v>
      </c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45" t="s">
        <v>32</v>
      </c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</row>
    <row r="2" customFormat="false" ht="12.8" hidden="false" customHeight="false" outlineLevel="0" collapsed="false">
      <c r="A2" s="24"/>
      <c r="B2" s="24"/>
      <c r="C2" s="24"/>
      <c r="D2" s="24"/>
      <c r="E2" s="25" t="s">
        <v>33</v>
      </c>
      <c r="F2" s="25"/>
      <c r="G2" s="25"/>
      <c r="H2" s="25"/>
      <c r="I2" s="25"/>
      <c r="J2" s="25"/>
      <c r="K2" s="25"/>
      <c r="L2" s="25"/>
      <c r="M2" s="25"/>
      <c r="N2" s="25" t="s">
        <v>34</v>
      </c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45" t="s">
        <v>33</v>
      </c>
      <c r="AB2" s="45"/>
      <c r="AC2" s="45"/>
      <c r="AD2" s="45"/>
      <c r="AE2" s="45"/>
      <c r="AF2" s="45"/>
      <c r="AG2" s="45"/>
      <c r="AH2" s="45"/>
      <c r="AI2" s="45"/>
      <c r="AJ2" s="45" t="s">
        <v>34</v>
      </c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</row>
    <row r="3" s="39" customFormat="true" ht="35.2" hidden="false" customHeight="false" outlineLevel="0" collapsed="false">
      <c r="A3" s="27" t="s">
        <v>35</v>
      </c>
      <c r="B3" s="28" t="s">
        <v>36</v>
      </c>
      <c r="C3" s="27" t="s">
        <v>37</v>
      </c>
      <c r="D3" s="28" t="s">
        <v>38</v>
      </c>
      <c r="E3" s="29" t="s">
        <v>39</v>
      </c>
      <c r="F3" s="29" t="s">
        <v>40</v>
      </c>
      <c r="G3" s="29" t="s">
        <v>41</v>
      </c>
      <c r="H3" s="29" t="s">
        <v>42</v>
      </c>
      <c r="I3" s="29" t="s">
        <v>43</v>
      </c>
      <c r="J3" s="29" t="s">
        <v>44</v>
      </c>
      <c r="K3" s="29" t="s">
        <v>45</v>
      </c>
      <c r="L3" s="30" t="s">
        <v>46</v>
      </c>
      <c r="M3" s="30" t="s">
        <v>47</v>
      </c>
      <c r="N3" s="29" t="s">
        <v>48</v>
      </c>
      <c r="O3" s="29" t="s">
        <v>49</v>
      </c>
      <c r="P3" s="29" t="s">
        <v>50</v>
      </c>
      <c r="Q3" s="29" t="s">
        <v>51</v>
      </c>
      <c r="R3" s="31" t="s">
        <v>52</v>
      </c>
      <c r="S3" s="31" t="s">
        <v>53</v>
      </c>
      <c r="T3" s="31" t="s">
        <v>54</v>
      </c>
      <c r="U3" s="32" t="s">
        <v>55</v>
      </c>
      <c r="V3" s="32" t="s">
        <v>56</v>
      </c>
      <c r="W3" s="32" t="s">
        <v>57</v>
      </c>
      <c r="X3" s="33" t="s">
        <v>58</v>
      </c>
      <c r="Y3" s="33" t="s">
        <v>59</v>
      </c>
      <c r="Z3" s="33" t="s">
        <v>60</v>
      </c>
      <c r="AA3" s="46" t="s">
        <v>39</v>
      </c>
      <c r="AB3" s="46" t="s">
        <v>40</v>
      </c>
      <c r="AC3" s="46" t="s">
        <v>41</v>
      </c>
      <c r="AD3" s="46" t="s">
        <v>42</v>
      </c>
      <c r="AE3" s="46" t="s">
        <v>43</v>
      </c>
      <c r="AF3" s="46" t="s">
        <v>44</v>
      </c>
      <c r="AG3" s="46" t="s">
        <v>45</v>
      </c>
      <c r="AH3" s="47" t="s">
        <v>46</v>
      </c>
      <c r="AI3" s="47" t="s">
        <v>47</v>
      </c>
      <c r="AJ3" s="46" t="s">
        <v>48</v>
      </c>
      <c r="AK3" s="46" t="s">
        <v>49</v>
      </c>
      <c r="AL3" s="46" t="s">
        <v>50</v>
      </c>
      <c r="AM3" s="46" t="s">
        <v>51</v>
      </c>
      <c r="AN3" s="31" t="s">
        <v>52</v>
      </c>
      <c r="AO3" s="31" t="s">
        <v>53</v>
      </c>
      <c r="AP3" s="31" t="s">
        <v>54</v>
      </c>
      <c r="AQ3" s="48" t="s">
        <v>55</v>
      </c>
      <c r="AR3" s="48" t="s">
        <v>56</v>
      </c>
      <c r="AS3" s="48" t="s">
        <v>57</v>
      </c>
      <c r="AT3" s="33" t="s">
        <v>58</v>
      </c>
      <c r="AU3" s="33" t="s">
        <v>59</v>
      </c>
      <c r="AV3" s="33" t="s">
        <v>60</v>
      </c>
    </row>
    <row r="4" customFormat="false" ht="12.8" hidden="false" customHeight="false" outlineLevel="0" collapsed="false">
      <c r="A4" s="49" t="n">
        <v>6785</v>
      </c>
      <c r="B4" s="50" t="n">
        <v>20150509</v>
      </c>
      <c r="C4" s="49" t="n">
        <v>180104</v>
      </c>
      <c r="D4" s="50" t="n">
        <v>1</v>
      </c>
      <c r="E4" s="10" t="n">
        <v>-98.9</v>
      </c>
      <c r="F4" s="10" t="n">
        <v>38.62</v>
      </c>
      <c r="G4" s="10" t="n">
        <v>1231.6</v>
      </c>
      <c r="H4" s="10" t="n">
        <v>7.12</v>
      </c>
      <c r="I4" s="10" t="n">
        <v>0.25</v>
      </c>
      <c r="J4" s="10" t="n">
        <v>1.15</v>
      </c>
      <c r="K4" s="10" t="n">
        <v>0.5</v>
      </c>
      <c r="L4" s="15" t="n">
        <v>601</v>
      </c>
      <c r="M4" s="15" t="n">
        <v>1</v>
      </c>
      <c r="N4" s="10" t="n">
        <v>9.53</v>
      </c>
      <c r="O4" s="10" t="n">
        <v>7.55</v>
      </c>
      <c r="P4" s="10" t="n">
        <v>44.77</v>
      </c>
      <c r="Q4" s="10" t="n">
        <v>1.35</v>
      </c>
      <c r="R4" s="16" t="n">
        <v>51</v>
      </c>
      <c r="S4" s="16" t="n">
        <v>0</v>
      </c>
      <c r="T4" s="16" t="n">
        <v>51</v>
      </c>
      <c r="U4" s="10" t="n">
        <v>9.5299</v>
      </c>
      <c r="V4" s="10" t="n">
        <v>0</v>
      </c>
      <c r="W4" s="10" t="n">
        <v>9.5299</v>
      </c>
      <c r="X4" s="11" t="n">
        <v>3.2603</v>
      </c>
      <c r="Y4" s="11" t="n">
        <v>0</v>
      </c>
      <c r="Z4" s="11" t="n">
        <v>3.2603</v>
      </c>
      <c r="AA4" s="51" t="n">
        <v>-99.3</v>
      </c>
      <c r="AB4" s="51" t="n">
        <v>38.47</v>
      </c>
      <c r="AC4" s="51" t="n">
        <v>34556.78</v>
      </c>
      <c r="AD4" s="51" t="n">
        <v>10.75</v>
      </c>
      <c r="AE4" s="51" t="n">
        <v>0</v>
      </c>
      <c r="AF4" s="51" t="n">
        <v>2.55</v>
      </c>
      <c r="AG4" s="51" t="n">
        <v>3</v>
      </c>
      <c r="AH4" s="52" t="n">
        <v>614</v>
      </c>
      <c r="AI4" s="52" t="n">
        <v>1</v>
      </c>
      <c r="AJ4" s="51" t="n">
        <v>1.74</v>
      </c>
      <c r="AK4" s="51" t="n">
        <v>3.13</v>
      </c>
      <c r="AL4" s="51" t="n">
        <v>44.77</v>
      </c>
      <c r="AM4" s="51" t="n">
        <v>0</v>
      </c>
      <c r="AN4" s="16" t="n">
        <v>1428</v>
      </c>
      <c r="AO4" s="16" t="n">
        <v>787</v>
      </c>
      <c r="AP4" s="16" t="n">
        <v>196</v>
      </c>
      <c r="AQ4" s="51" t="n">
        <v>1.7447</v>
      </c>
      <c r="AR4" s="51" t="n">
        <v>1.7636</v>
      </c>
      <c r="AS4" s="51" t="n">
        <v>5.6036</v>
      </c>
      <c r="AT4" s="11" t="n">
        <v>16.748</v>
      </c>
      <c r="AU4" s="11" t="n">
        <v>9.33</v>
      </c>
      <c r="AV4" s="11" t="n">
        <v>7.3828</v>
      </c>
    </row>
    <row r="5" customFormat="false" ht="12.8" hidden="false" customHeight="false" outlineLevel="0" collapsed="false">
      <c r="A5" s="49" t="n">
        <v>6800</v>
      </c>
      <c r="B5" s="50" t="n">
        <v>20150510</v>
      </c>
      <c r="C5" s="49" t="n">
        <v>170658</v>
      </c>
      <c r="D5" s="50" t="n">
        <v>1</v>
      </c>
      <c r="E5" s="10" t="n">
        <v>-94.12</v>
      </c>
      <c r="F5" s="10" t="n">
        <v>35.32</v>
      </c>
      <c r="G5" s="10" t="n">
        <v>6204.04</v>
      </c>
      <c r="H5" s="10" t="n">
        <v>8.75</v>
      </c>
      <c r="I5" s="10" t="n">
        <v>0</v>
      </c>
      <c r="J5" s="10" t="n">
        <v>1.2</v>
      </c>
      <c r="K5" s="10" t="n">
        <v>2.5</v>
      </c>
      <c r="L5" s="15" t="n">
        <v>139</v>
      </c>
      <c r="M5" s="15" t="n">
        <v>1</v>
      </c>
      <c r="N5" s="10" t="n">
        <v>12.76</v>
      </c>
      <c r="O5" s="10" t="n">
        <v>14.26</v>
      </c>
      <c r="P5" s="10" t="n">
        <v>108.15</v>
      </c>
      <c r="Q5" s="10" t="n">
        <v>0.29</v>
      </c>
      <c r="R5" s="16" t="n">
        <v>246</v>
      </c>
      <c r="S5" s="16" t="n">
        <v>0</v>
      </c>
      <c r="T5" s="16" t="n">
        <v>246</v>
      </c>
      <c r="U5" s="10" t="n">
        <v>12.7637</v>
      </c>
      <c r="V5" s="10" t="n">
        <v>0</v>
      </c>
      <c r="W5" s="10" t="n">
        <v>12.7637</v>
      </c>
      <c r="X5" s="11" t="n">
        <v>21.9963</v>
      </c>
      <c r="Y5" s="11" t="n">
        <v>0</v>
      </c>
      <c r="Z5" s="11" t="n">
        <v>21.9963</v>
      </c>
      <c r="AA5" s="51" t="n">
        <v>-94.15</v>
      </c>
      <c r="AB5" s="51" t="n">
        <v>34.72</v>
      </c>
      <c r="AC5" s="51" t="n">
        <v>69687.12</v>
      </c>
      <c r="AD5" s="51" t="n">
        <v>14</v>
      </c>
      <c r="AE5" s="51" t="n">
        <v>0</v>
      </c>
      <c r="AF5" s="51" t="n">
        <v>3.55</v>
      </c>
      <c r="AG5" s="51" t="n">
        <v>6.1</v>
      </c>
      <c r="AH5" s="52" t="n">
        <v>301</v>
      </c>
      <c r="AI5" s="52" t="n">
        <v>1</v>
      </c>
      <c r="AJ5" s="51" t="n">
        <v>2.06</v>
      </c>
      <c r="AK5" s="51" t="n">
        <v>5.7</v>
      </c>
      <c r="AL5" s="51" t="n">
        <v>108.15</v>
      </c>
      <c r="AM5" s="51" t="n">
        <v>0</v>
      </c>
      <c r="AN5" s="16" t="n">
        <v>2743</v>
      </c>
      <c r="AO5" s="16" t="n">
        <v>1202</v>
      </c>
      <c r="AP5" s="16" t="n">
        <v>430</v>
      </c>
      <c r="AQ5" s="51" t="n">
        <v>2.0592</v>
      </c>
      <c r="AR5" s="51" t="n">
        <v>1.5849</v>
      </c>
      <c r="AS5" s="51" t="n">
        <v>8.626</v>
      </c>
      <c r="AT5" s="11" t="n">
        <v>39.8604</v>
      </c>
      <c r="AU5" s="11" t="n">
        <v>13.4444</v>
      </c>
      <c r="AV5" s="11" t="n">
        <v>26.1758</v>
      </c>
    </row>
    <row r="6" customFormat="false" ht="12.8" hidden="false" customHeight="false" outlineLevel="0" collapsed="false">
      <c r="A6" s="49" t="n">
        <v>12764</v>
      </c>
      <c r="B6" s="50" t="n">
        <v>20160528</v>
      </c>
      <c r="C6" s="49" t="n">
        <v>11125</v>
      </c>
      <c r="D6" s="50" t="n">
        <v>2</v>
      </c>
      <c r="E6" s="10" t="n">
        <v>-92.1</v>
      </c>
      <c r="F6" s="10" t="n">
        <v>41.18</v>
      </c>
      <c r="G6" s="10" t="n">
        <v>2117.26</v>
      </c>
      <c r="H6" s="10" t="n">
        <v>7.12</v>
      </c>
      <c r="I6" s="10" t="n">
        <v>0</v>
      </c>
      <c r="J6" s="10" t="n">
        <v>0.85</v>
      </c>
      <c r="K6" s="10" t="n">
        <v>1</v>
      </c>
      <c r="L6" s="15" t="n">
        <v>220</v>
      </c>
      <c r="M6" s="15" t="n">
        <v>1</v>
      </c>
      <c r="N6" s="10" t="n">
        <v>8.12</v>
      </c>
      <c r="O6" s="10" t="n">
        <v>6.66</v>
      </c>
      <c r="P6" s="10" t="n">
        <v>36.36</v>
      </c>
      <c r="Q6" s="10" t="n">
        <v>1.14</v>
      </c>
      <c r="R6" s="16" t="n">
        <v>91</v>
      </c>
      <c r="S6" s="16" t="n">
        <v>0</v>
      </c>
      <c r="T6" s="16" t="n">
        <v>91</v>
      </c>
      <c r="U6" s="10" t="n">
        <v>8.1165</v>
      </c>
      <c r="V6" s="10" t="n">
        <v>0</v>
      </c>
      <c r="W6" s="10" t="n">
        <v>8.1165</v>
      </c>
      <c r="X6" s="11" t="n">
        <v>4.7736</v>
      </c>
      <c r="Y6" s="11" t="n">
        <v>0</v>
      </c>
      <c r="Z6" s="11" t="n">
        <v>4.7736</v>
      </c>
      <c r="AA6" s="51" t="n">
        <v>-92</v>
      </c>
      <c r="AB6" s="51" t="n">
        <v>40.5</v>
      </c>
      <c r="AC6" s="51" t="n">
        <v>57798.16</v>
      </c>
      <c r="AD6" s="51" t="n">
        <v>11.88</v>
      </c>
      <c r="AE6" s="51" t="n">
        <v>0</v>
      </c>
      <c r="AF6" s="51" t="n">
        <v>3.95</v>
      </c>
      <c r="AG6" s="51" t="n">
        <v>3.85</v>
      </c>
      <c r="AH6" s="52" t="n">
        <v>220</v>
      </c>
      <c r="AI6" s="52" t="n">
        <v>1</v>
      </c>
      <c r="AJ6" s="51" t="n">
        <v>3.1</v>
      </c>
      <c r="AK6" s="51" t="n">
        <v>6.98</v>
      </c>
      <c r="AL6" s="51" t="n">
        <v>109.11</v>
      </c>
      <c r="AM6" s="51" t="n">
        <v>0</v>
      </c>
      <c r="AN6" s="16" t="n">
        <v>2459</v>
      </c>
      <c r="AO6" s="16" t="n">
        <v>1503</v>
      </c>
      <c r="AP6" s="16" t="n">
        <v>494</v>
      </c>
      <c r="AQ6" s="51" t="n">
        <v>3.1041</v>
      </c>
      <c r="AR6" s="51" t="n">
        <v>2.3837</v>
      </c>
      <c r="AS6" s="51" t="n">
        <v>8.1921</v>
      </c>
      <c r="AT6" s="11" t="n">
        <v>49.8369</v>
      </c>
      <c r="AU6" s="11" t="n">
        <v>23.3919</v>
      </c>
      <c r="AV6" s="11" t="n">
        <v>26.4225</v>
      </c>
    </row>
    <row r="7" customFormat="false" ht="12.8" hidden="false" customHeight="false" outlineLevel="0" collapsed="false">
      <c r="A7" s="49" t="n">
        <v>12816</v>
      </c>
      <c r="B7" s="50" t="n">
        <v>20160531</v>
      </c>
      <c r="C7" s="49" t="n">
        <v>94736</v>
      </c>
      <c r="D7" s="50" t="n">
        <v>1</v>
      </c>
      <c r="E7" s="10" t="n">
        <v>-98.03</v>
      </c>
      <c r="F7" s="10" t="n">
        <v>36.08</v>
      </c>
      <c r="G7" s="10" t="n">
        <v>1274.16</v>
      </c>
      <c r="H7" s="10" t="n">
        <v>9.88</v>
      </c>
      <c r="I7" s="10" t="n">
        <v>0</v>
      </c>
      <c r="J7" s="10" t="n">
        <v>0.5</v>
      </c>
      <c r="K7" s="10" t="n">
        <v>0.7</v>
      </c>
      <c r="L7" s="15" t="n">
        <v>364</v>
      </c>
      <c r="M7" s="15" t="n">
        <v>1</v>
      </c>
      <c r="N7" s="10" t="n">
        <v>6.98</v>
      </c>
      <c r="O7" s="10" t="n">
        <v>4.75</v>
      </c>
      <c r="P7" s="10" t="n">
        <v>19.32</v>
      </c>
      <c r="Q7" s="10" t="n">
        <v>0.24</v>
      </c>
      <c r="R7" s="16" t="n">
        <v>51</v>
      </c>
      <c r="S7" s="16" t="n">
        <v>0</v>
      </c>
      <c r="T7" s="16" t="n">
        <v>51</v>
      </c>
      <c r="U7" s="10" t="n">
        <v>6.983</v>
      </c>
      <c r="V7" s="10" t="n">
        <v>0</v>
      </c>
      <c r="W7" s="10" t="n">
        <v>6.983</v>
      </c>
      <c r="X7" s="11" t="n">
        <v>2.4715</v>
      </c>
      <c r="Y7" s="11" t="n">
        <v>0</v>
      </c>
      <c r="Z7" s="11" t="n">
        <v>2.4715</v>
      </c>
      <c r="AA7" s="51" t="n">
        <v>-99.85</v>
      </c>
      <c r="AB7" s="51" t="n">
        <v>37.1</v>
      </c>
      <c r="AC7" s="51" t="n">
        <v>65308.3</v>
      </c>
      <c r="AD7" s="51" t="n">
        <v>15</v>
      </c>
      <c r="AE7" s="51" t="n">
        <v>0</v>
      </c>
      <c r="AF7" s="51" t="n">
        <v>4.65</v>
      </c>
      <c r="AG7" s="51" t="n">
        <v>3.35</v>
      </c>
      <c r="AH7" s="52" t="n">
        <v>596</v>
      </c>
      <c r="AI7" s="52" t="n">
        <v>1</v>
      </c>
      <c r="AJ7" s="51" t="n">
        <v>2.84</v>
      </c>
      <c r="AK7" s="51" t="n">
        <v>5.02</v>
      </c>
      <c r="AL7" s="51" t="n">
        <v>65.77</v>
      </c>
      <c r="AM7" s="51" t="n">
        <v>0</v>
      </c>
      <c r="AN7" s="16" t="n">
        <v>2649</v>
      </c>
      <c r="AO7" s="16" t="n">
        <v>1338</v>
      </c>
      <c r="AP7" s="16" t="n">
        <v>581</v>
      </c>
      <c r="AQ7" s="51" t="n">
        <v>2.8431</v>
      </c>
      <c r="AR7" s="51" t="n">
        <v>2.569</v>
      </c>
      <c r="AS7" s="51" t="n">
        <v>7.0383</v>
      </c>
      <c r="AT7" s="11" t="n">
        <v>51.5768</v>
      </c>
      <c r="AU7" s="11" t="n">
        <v>23.5401</v>
      </c>
      <c r="AV7" s="11" t="n">
        <v>28.0046</v>
      </c>
    </row>
    <row r="8" customFormat="false" ht="12.8" hidden="false" customHeight="false" outlineLevel="0" collapsed="false">
      <c r="A8" s="49" t="n">
        <v>12816</v>
      </c>
      <c r="B8" s="50" t="n">
        <v>20160531</v>
      </c>
      <c r="C8" s="49" t="n">
        <v>94736</v>
      </c>
      <c r="D8" s="50" t="n">
        <v>2</v>
      </c>
      <c r="E8" s="10" t="n">
        <v>-100.88</v>
      </c>
      <c r="F8" s="10" t="n">
        <v>37.35</v>
      </c>
      <c r="G8" s="10" t="n">
        <v>2850.39</v>
      </c>
      <c r="H8" s="10" t="n">
        <v>8.62</v>
      </c>
      <c r="I8" s="10" t="n">
        <v>0.62</v>
      </c>
      <c r="J8" s="10" t="n">
        <v>1.4</v>
      </c>
      <c r="K8" s="10" t="n">
        <v>0.55</v>
      </c>
      <c r="L8" s="15" t="n">
        <v>880</v>
      </c>
      <c r="M8" s="15" t="n">
        <v>1</v>
      </c>
      <c r="N8" s="10" t="n">
        <v>7.49</v>
      </c>
      <c r="O8" s="10" t="n">
        <v>6.27</v>
      </c>
      <c r="P8" s="10" t="n">
        <v>51.77</v>
      </c>
      <c r="Q8" s="10" t="n">
        <v>1.45</v>
      </c>
      <c r="R8" s="16" t="n">
        <v>116</v>
      </c>
      <c r="S8" s="16" t="n">
        <v>0</v>
      </c>
      <c r="T8" s="16" t="n">
        <v>116</v>
      </c>
      <c r="U8" s="10" t="n">
        <v>7.4906</v>
      </c>
      <c r="V8" s="10" t="n">
        <v>0</v>
      </c>
      <c r="W8" s="10" t="n">
        <v>7.4906</v>
      </c>
      <c r="X8" s="11" t="n">
        <v>5.9309</v>
      </c>
      <c r="Y8" s="11" t="n">
        <v>0</v>
      </c>
      <c r="Z8" s="11" t="n">
        <v>5.9309</v>
      </c>
      <c r="AA8" s="51" t="n">
        <v>-99.85</v>
      </c>
      <c r="AB8" s="51" t="n">
        <v>37.1</v>
      </c>
      <c r="AC8" s="51" t="n">
        <v>65308.3</v>
      </c>
      <c r="AD8" s="51" t="n">
        <v>15</v>
      </c>
      <c r="AE8" s="51" t="n">
        <v>0</v>
      </c>
      <c r="AF8" s="51" t="n">
        <v>4.65</v>
      </c>
      <c r="AG8" s="51" t="n">
        <v>3.35</v>
      </c>
      <c r="AH8" s="52" t="n">
        <v>596</v>
      </c>
      <c r="AI8" s="52" t="n">
        <v>1</v>
      </c>
      <c r="AJ8" s="51" t="n">
        <v>2.84</v>
      </c>
      <c r="AK8" s="51" t="n">
        <v>5.02</v>
      </c>
      <c r="AL8" s="51" t="n">
        <v>65.77</v>
      </c>
      <c r="AM8" s="51" t="n">
        <v>0</v>
      </c>
      <c r="AN8" s="16"/>
      <c r="AO8" s="16"/>
      <c r="AP8" s="16"/>
      <c r="AQ8" s="51" t="n">
        <v>2.8431</v>
      </c>
      <c r="AR8" s="51" t="n">
        <v>2.569</v>
      </c>
      <c r="AS8" s="51" t="n">
        <v>7.0383</v>
      </c>
      <c r="AT8" s="11"/>
      <c r="AU8" s="11"/>
      <c r="AV8" s="11"/>
    </row>
    <row r="9" customFormat="false" ht="12.8" hidden="false" customHeight="false" outlineLevel="0" collapsed="false">
      <c r="R9" s="40"/>
      <c r="S9" s="40"/>
      <c r="T9" s="40"/>
      <c r="X9" s="41"/>
      <c r="Y9" s="41"/>
      <c r="Z9" s="41"/>
      <c r="AN9" s="40"/>
      <c r="AO9" s="40"/>
      <c r="AP9" s="40"/>
      <c r="AT9" s="41"/>
      <c r="AU9" s="41"/>
      <c r="AV9" s="41"/>
    </row>
    <row r="10" customFormat="false" ht="12.8" hidden="false" customHeight="false" outlineLevel="0" collapsed="false">
      <c r="R10" s="44" t="n">
        <f aca="false">AVERAGE(R4:R8)</f>
        <v>111</v>
      </c>
      <c r="S10" s="44" t="n">
        <f aca="false">AVERAGE(S4:S8)</f>
        <v>0</v>
      </c>
      <c r="T10" s="44" t="n">
        <f aca="false">AVERAGE(T4:T8)</f>
        <v>111</v>
      </c>
      <c r="X10" s="43" t="n">
        <f aca="false">AVERAGE(X4:X8)</f>
        <v>7.68652</v>
      </c>
      <c r="Y10" s="43" t="n">
        <f aca="false">AVERAGE(Y4:Y8)</f>
        <v>0</v>
      </c>
      <c r="Z10" s="43" t="n">
        <f aca="false">AVERAGE(Z4:Z8)</f>
        <v>7.68652</v>
      </c>
      <c r="AN10" s="44" t="n">
        <f aca="false">AVERAGE(AN4:AN8)</f>
        <v>2319.75</v>
      </c>
      <c r="AO10" s="44" t="n">
        <f aca="false">AVERAGE(AO4:AO8)</f>
        <v>1207.5</v>
      </c>
      <c r="AP10" s="44" t="n">
        <f aca="false">AVERAGE(AP4:AP8)</f>
        <v>425.25</v>
      </c>
      <c r="AT10" s="43" t="n">
        <f aca="false">AVERAGE(AT4:AT8)</f>
        <v>39.505525</v>
      </c>
      <c r="AU10" s="43" t="n">
        <f aca="false">AVERAGE(AU4:AU8)</f>
        <v>17.4266</v>
      </c>
      <c r="AV10" s="43" t="n">
        <f aca="false">AVERAGE(AV4:AV8)</f>
        <v>21.996425</v>
      </c>
    </row>
  </sheetData>
  <mergeCells count="7">
    <mergeCell ref="A1:D2"/>
    <mergeCell ref="E1:Z1"/>
    <mergeCell ref="AA1:AV1"/>
    <mergeCell ref="E2:M2"/>
    <mergeCell ref="N2:Z2"/>
    <mergeCell ref="AA2:AI2"/>
    <mergeCell ref="AJ2:AV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884</TotalTime>
  <Application>LibreOffice/5.2.7.2$Linux_X86_64 LibreOffice_project/20m0$Build-2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>Stacy Brodzik</cp:lastModifiedBy>
  <dcterms:modified xsi:type="dcterms:W3CDTF">2018-05-21T15:58:14Z</dcterms:modified>
  <cp:revision>121</cp:revision>
  <dc:subject/>
  <dc:title/>
</cp:coreProperties>
</file>